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Work post 110119\21-Regional Wheat Nursery Documents-current\2022 regional nurseries\2022 SAS and published documents\"/>
    </mc:Choice>
  </mc:AlternateContent>
  <xr:revisionPtr revIDLastSave="0" documentId="8_{F0AA9145-BF24-4394-BEEF-AC2955CA56C3}" xr6:coauthVersionLast="47" xr6:coauthVersionMax="47" xr10:uidLastSave="{00000000-0000-0000-0000-000000000000}"/>
  <bookViews>
    <workbookView xWindow="-36120" yWindow="135" windowWidth="18240" windowHeight="29040" tabRatio="889" xr2:uid="{00000000-000D-0000-FFFF-FFFF00000000}"/>
  </bookViews>
  <sheets>
    <sheet name="SRPN Table Index" sheetId="2" r:id="rId1"/>
    <sheet name="Table 1. Participants" sheetId="3" r:id="rId2"/>
    <sheet name="Table 2. Entries" sheetId="1" r:id="rId3"/>
    <sheet name="Table 3. Agronomic Summary" sheetId="24" r:id="rId4"/>
    <sheet name="Table 4. Grain Yield by Locn." sheetId="10" r:id="rId5"/>
    <sheet name="Table 5. State&amp;Zone Yield Means" sheetId="23" r:id="rId6"/>
    <sheet name="Table 6. Grain Volume Weight" sheetId="11" r:id="rId7"/>
    <sheet name="Table 7. Plant Height" sheetId="12" r:id="rId8"/>
    <sheet name="Table 8. Heading Date" sheetId="13" r:id="rId9"/>
    <sheet name="Table 9. Stability Analysis" sheetId="22" r:id="rId10"/>
    <sheet name="Table 10. DNA Marker Data" sheetId="16" r:id="rId11"/>
    <sheet name="Table 11. Stripe (Yellow) Rust " sheetId="8" r:id="rId12"/>
    <sheet name="Table 12. Leaf Rust" sheetId="4" r:id="rId13"/>
    <sheet name="Table 13. Stem Rust" sheetId="9" r:id="rId14"/>
    <sheet name="Table 14. Dwarf Bunt Disease" sheetId="7" r:id="rId15"/>
    <sheet name="Table 15. Hessian Fly Data" sheetId="5" r:id="rId16"/>
    <sheet name="Table 16. Agronomic Observation" sheetId="20" r:id="rId17"/>
    <sheet name="Table 17. Acid Soil Tolerance" sheetId="17" r:id="rId18"/>
    <sheet name="Table 18. Sawfly Damage" sheetId="21" r:id="rId19"/>
    <sheet name="Table 19. SB SS Virus Data" sheetId="15" r:id="rId20"/>
    <sheet name="Table 20. Wheat Mosaic Virus" sheetId="19" r:id="rId21"/>
  </sheets>
  <externalReferences>
    <externalReference r:id="rId22"/>
    <externalReference r:id="rId23"/>
  </externalReferences>
  <definedNames>
    <definedName name="___INDEX_SHEET___ASAP_Utilities" localSheetId="3">#REF!</definedName>
    <definedName name="___INDEX_SHEET___ASAP_Utilities" localSheetId="5">#REF!</definedName>
    <definedName name="___INDEX_SHEET___ASAP_Utilities">#REF!</definedName>
    <definedName name="_2012_location_means_srpn" localSheetId="3">#REF!</definedName>
    <definedName name="_2012_location_means_srpn" localSheetId="5">#REF!</definedName>
    <definedName name="_2012_location_means_srpn">#REF!</definedName>
    <definedName name="_WWEERYT">#REF!</definedName>
    <definedName name="AccessDatabase" hidden="1">"C:\2001SRPN\2001SRPN entries1.mdb"</definedName>
    <definedName name="acid">#REF!</definedName>
    <definedName name="BLOC">#N/A</definedName>
    <definedName name="Button_1">"X2001SRPN_entries_SRPN_List"</definedName>
    <definedName name="_xlnm.Database">#REF!</definedName>
    <definedName name="ENTRY">#N/A</definedName>
    <definedName name="hays_sprout_means">#REF!</definedName>
    <definedName name="ID">#N/A</definedName>
    <definedName name="locn">'[1]Table 7. Plant Height'!#REF!</definedName>
    <definedName name="N13MD2657W">#REF!</definedName>
    <definedName name="NAME">#N/A</definedName>
    <definedName name="PEDIGREE">#N/A</definedName>
    <definedName name="plant_heights">'[1]Table 7. Plant Height'!#REF!</definedName>
    <definedName name="PLOT">#N/A</definedName>
    <definedName name="_xlnm.Print_Titles">#REF!</definedName>
    <definedName name="Protein">'[2]FB Int MC'!#REF!</definedName>
    <definedName name="SORT_NAME">#N/A</definedName>
    <definedName name="SOURCE">#N/A</definedName>
    <definedName name="test_weights">'[1]Table 6. Grain Volume Weight'!#REF!</definedName>
    <definedName name="YIELD">'[2]FB Int MC'!#REF!</definedName>
    <definedName name="Yieldemp">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C56" i="16" l="1"/>
  <c r="CZ56" i="16"/>
  <c r="CU56" i="16"/>
  <c r="CN56" i="16"/>
  <c r="CF56" i="16"/>
  <c r="CC56" i="16"/>
  <c r="BQ56" i="16"/>
  <c r="BL56" i="16"/>
  <c r="BF56" i="16"/>
  <c r="AZ56" i="16"/>
  <c r="AQ56" i="16"/>
  <c r="AN56" i="16"/>
  <c r="AD56" i="16"/>
  <c r="X56" i="16"/>
  <c r="P56" i="16"/>
  <c r="DC55" i="16"/>
  <c r="CZ55" i="16"/>
  <c r="CU55" i="16"/>
  <c r="CN55" i="16"/>
  <c r="CF55" i="16"/>
  <c r="CC55" i="16"/>
  <c r="BQ55" i="16"/>
  <c r="BL55" i="16"/>
  <c r="BF55" i="16"/>
  <c r="AZ55" i="16"/>
  <c r="AQ55" i="16"/>
  <c r="AN55" i="16"/>
  <c r="AD55" i="16"/>
  <c r="X55" i="16"/>
  <c r="P55" i="16"/>
  <c r="DC54" i="16"/>
  <c r="CZ54" i="16"/>
  <c r="CU54" i="16"/>
  <c r="CN54" i="16"/>
  <c r="CF54" i="16"/>
  <c r="CC54" i="16"/>
  <c r="BQ54" i="16"/>
  <c r="BL54" i="16"/>
  <c r="BF54" i="16"/>
  <c r="AZ54" i="16"/>
  <c r="AQ54" i="16"/>
  <c r="AN54" i="16"/>
  <c r="AD54" i="16"/>
  <c r="X54" i="16"/>
  <c r="P54" i="16"/>
  <c r="DC53" i="16"/>
  <c r="CZ53" i="16"/>
  <c r="CU53" i="16"/>
  <c r="CN53" i="16"/>
  <c r="CF53" i="16"/>
  <c r="CC53" i="16"/>
  <c r="BQ53" i="16"/>
  <c r="BL53" i="16"/>
  <c r="BF53" i="16"/>
  <c r="AZ53" i="16"/>
  <c r="AQ53" i="16"/>
  <c r="AN53" i="16"/>
  <c r="AD53" i="16"/>
  <c r="X53" i="16"/>
  <c r="P53" i="16"/>
  <c r="DC52" i="16"/>
  <c r="CZ52" i="16"/>
  <c r="CU52" i="16"/>
  <c r="CN52" i="16"/>
  <c r="CF52" i="16"/>
  <c r="CC52" i="16"/>
  <c r="BQ52" i="16"/>
  <c r="BL52" i="16"/>
  <c r="BF52" i="16"/>
  <c r="AZ52" i="16"/>
  <c r="AQ52" i="16"/>
  <c r="AN52" i="16"/>
  <c r="AD52" i="16"/>
  <c r="X52" i="16"/>
  <c r="P52" i="16"/>
  <c r="DC51" i="16"/>
  <c r="CZ51" i="16"/>
  <c r="CU51" i="16"/>
  <c r="CN51" i="16"/>
  <c r="CF51" i="16"/>
  <c r="CC51" i="16"/>
  <c r="BQ51" i="16"/>
  <c r="BL51" i="16"/>
  <c r="BF51" i="16"/>
  <c r="AZ51" i="16"/>
  <c r="AQ51" i="16"/>
  <c r="AN51" i="16"/>
  <c r="AD51" i="16"/>
  <c r="X51" i="16"/>
  <c r="P51" i="16"/>
  <c r="DC50" i="16"/>
  <c r="CZ50" i="16"/>
  <c r="CU50" i="16"/>
  <c r="CN50" i="16"/>
  <c r="CF50" i="16"/>
  <c r="CC50" i="16"/>
  <c r="BQ50" i="16"/>
  <c r="BL50" i="16"/>
  <c r="BF50" i="16"/>
  <c r="AZ50" i="16"/>
  <c r="AQ50" i="16"/>
  <c r="AN50" i="16"/>
  <c r="AD50" i="16"/>
  <c r="X50" i="16"/>
  <c r="P50" i="16"/>
  <c r="DC49" i="16"/>
  <c r="CZ49" i="16"/>
  <c r="CU49" i="16"/>
  <c r="CN49" i="16"/>
  <c r="CF49" i="16"/>
  <c r="CC49" i="16"/>
  <c r="BQ49" i="16"/>
  <c r="BL49" i="16"/>
  <c r="BF49" i="16"/>
  <c r="AZ49" i="16"/>
  <c r="AQ49" i="16"/>
  <c r="AN49" i="16"/>
  <c r="AD49" i="16"/>
  <c r="X49" i="16"/>
  <c r="P49" i="16"/>
  <c r="DC48" i="16"/>
  <c r="CZ48" i="16"/>
  <c r="CU48" i="16"/>
  <c r="CN48" i="16"/>
  <c r="CF48" i="16"/>
  <c r="CC48" i="16"/>
  <c r="BQ48" i="16"/>
  <c r="BL48" i="16"/>
  <c r="BF48" i="16"/>
  <c r="AZ48" i="16"/>
  <c r="AQ48" i="16"/>
  <c r="AN48" i="16"/>
  <c r="AD48" i="16"/>
  <c r="X48" i="16"/>
  <c r="P48" i="16"/>
  <c r="DC47" i="16"/>
  <c r="CZ47" i="16"/>
  <c r="CU47" i="16"/>
  <c r="CN47" i="16"/>
  <c r="CF47" i="16"/>
  <c r="CC47" i="16"/>
  <c r="BQ47" i="16"/>
  <c r="BL47" i="16"/>
  <c r="BF47" i="16"/>
  <c r="AZ47" i="16"/>
  <c r="AQ47" i="16"/>
  <c r="AN47" i="16"/>
  <c r="AD47" i="16"/>
  <c r="X47" i="16"/>
  <c r="P47" i="16"/>
  <c r="DC46" i="16"/>
  <c r="CZ46" i="16"/>
  <c r="CU46" i="16"/>
  <c r="CN46" i="16"/>
  <c r="CF46" i="16"/>
  <c r="CC46" i="16"/>
  <c r="BQ46" i="16"/>
  <c r="BL46" i="16"/>
  <c r="BF46" i="16"/>
  <c r="AZ46" i="16"/>
  <c r="AQ46" i="16"/>
  <c r="AN46" i="16"/>
  <c r="AD46" i="16"/>
  <c r="X46" i="16"/>
  <c r="P46" i="16"/>
  <c r="DC45" i="16"/>
  <c r="CZ45" i="16"/>
  <c r="CU45" i="16"/>
  <c r="CN45" i="16"/>
  <c r="CF45" i="16"/>
  <c r="CC45" i="16"/>
  <c r="BQ45" i="16"/>
  <c r="BL45" i="16"/>
  <c r="BF45" i="16"/>
  <c r="AZ45" i="16"/>
  <c r="AQ45" i="16"/>
  <c r="AN45" i="16"/>
  <c r="AD45" i="16"/>
  <c r="X45" i="16"/>
  <c r="P45" i="16"/>
  <c r="DC44" i="16"/>
  <c r="CZ44" i="16"/>
  <c r="CU44" i="16"/>
  <c r="CN44" i="16"/>
  <c r="CF44" i="16"/>
  <c r="CC44" i="16"/>
  <c r="BQ44" i="16"/>
  <c r="BL44" i="16"/>
  <c r="BF44" i="16"/>
  <c r="AZ44" i="16"/>
  <c r="AQ44" i="16"/>
  <c r="AN44" i="16"/>
  <c r="AD44" i="16"/>
  <c r="X44" i="16"/>
  <c r="P44" i="16"/>
  <c r="DC43" i="16"/>
  <c r="CZ43" i="16"/>
  <c r="CU43" i="16"/>
  <c r="CN43" i="16"/>
  <c r="CF43" i="16"/>
  <c r="CC43" i="16"/>
  <c r="BQ43" i="16"/>
  <c r="BL43" i="16"/>
  <c r="BF43" i="16"/>
  <c r="AZ43" i="16"/>
  <c r="AQ43" i="16"/>
  <c r="AN43" i="16"/>
  <c r="AD43" i="16"/>
  <c r="X43" i="16"/>
  <c r="P43" i="16"/>
  <c r="DC42" i="16"/>
  <c r="CZ42" i="16"/>
  <c r="CU42" i="16"/>
  <c r="CN42" i="16"/>
  <c r="CF42" i="16"/>
  <c r="CC42" i="16"/>
  <c r="BQ42" i="16"/>
  <c r="BL42" i="16"/>
  <c r="BF42" i="16"/>
  <c r="AZ42" i="16"/>
  <c r="AQ42" i="16"/>
  <c r="AN42" i="16"/>
  <c r="AD42" i="16"/>
  <c r="X42" i="16"/>
  <c r="P42" i="16"/>
  <c r="DC41" i="16"/>
  <c r="CZ41" i="16"/>
  <c r="CU41" i="16"/>
  <c r="CN41" i="16"/>
  <c r="CF41" i="16"/>
  <c r="CC41" i="16"/>
  <c r="BQ41" i="16"/>
  <c r="BL41" i="16"/>
  <c r="BF41" i="16"/>
  <c r="AZ41" i="16"/>
  <c r="AQ41" i="16"/>
  <c r="AN41" i="16"/>
  <c r="AD41" i="16"/>
  <c r="X41" i="16"/>
  <c r="P41" i="16"/>
  <c r="DC40" i="16"/>
  <c r="CZ40" i="16"/>
  <c r="CU40" i="16"/>
  <c r="CN40" i="16"/>
  <c r="CF40" i="16"/>
  <c r="CC40" i="16"/>
  <c r="BQ40" i="16"/>
  <c r="BL40" i="16"/>
  <c r="BF40" i="16"/>
  <c r="AZ40" i="16"/>
  <c r="AQ40" i="16"/>
  <c r="AN40" i="16"/>
  <c r="AD40" i="16"/>
  <c r="X40" i="16"/>
  <c r="P40" i="16"/>
  <c r="DC39" i="16"/>
  <c r="CZ39" i="16"/>
  <c r="CU39" i="16"/>
  <c r="CN39" i="16"/>
  <c r="CF39" i="16"/>
  <c r="CC39" i="16"/>
  <c r="BQ39" i="16"/>
  <c r="BL39" i="16"/>
  <c r="BF39" i="16"/>
  <c r="AZ39" i="16"/>
  <c r="AQ39" i="16"/>
  <c r="AN39" i="16"/>
  <c r="AD39" i="16"/>
  <c r="X39" i="16"/>
  <c r="P39" i="16"/>
  <c r="DC38" i="16"/>
  <c r="CZ38" i="16"/>
  <c r="CU38" i="16"/>
  <c r="CN38" i="16"/>
  <c r="CF38" i="16"/>
  <c r="CC38" i="16"/>
  <c r="BQ38" i="16"/>
  <c r="BL38" i="16"/>
  <c r="BF38" i="16"/>
  <c r="AZ38" i="16"/>
  <c r="AQ38" i="16"/>
  <c r="AN38" i="16"/>
  <c r="AD38" i="16"/>
  <c r="X38" i="16"/>
  <c r="P38" i="16"/>
  <c r="DC37" i="16"/>
  <c r="CZ37" i="16"/>
  <c r="CU37" i="16"/>
  <c r="CN37" i="16"/>
  <c r="CF37" i="16"/>
  <c r="CC37" i="16"/>
  <c r="BQ37" i="16"/>
  <c r="BL37" i="16"/>
  <c r="BF37" i="16"/>
  <c r="AZ37" i="16"/>
  <c r="AQ37" i="16"/>
  <c r="AN37" i="16"/>
  <c r="AD37" i="16"/>
  <c r="X37" i="16"/>
  <c r="P37" i="16"/>
  <c r="DC36" i="16"/>
  <c r="CZ36" i="16"/>
  <c r="CU36" i="16"/>
  <c r="CN36" i="16"/>
  <c r="CF36" i="16"/>
  <c r="CC36" i="16"/>
  <c r="BQ36" i="16"/>
  <c r="BL36" i="16"/>
  <c r="BF36" i="16"/>
  <c r="AZ36" i="16"/>
  <c r="AQ36" i="16"/>
  <c r="AN36" i="16"/>
  <c r="AD36" i="16"/>
  <c r="X36" i="16"/>
  <c r="P36" i="16"/>
  <c r="DC35" i="16"/>
  <c r="CZ35" i="16"/>
  <c r="CU35" i="16"/>
  <c r="CN35" i="16"/>
  <c r="CF35" i="16"/>
  <c r="CC35" i="16"/>
  <c r="BQ35" i="16"/>
  <c r="BL35" i="16"/>
  <c r="BF35" i="16"/>
  <c r="AZ35" i="16"/>
  <c r="AQ35" i="16"/>
  <c r="AN35" i="16"/>
  <c r="AD35" i="16"/>
  <c r="X35" i="16"/>
  <c r="P35" i="16"/>
  <c r="DC34" i="16"/>
  <c r="CZ34" i="16"/>
  <c r="CU34" i="16"/>
  <c r="CN34" i="16"/>
  <c r="CF34" i="16"/>
  <c r="CC34" i="16"/>
  <c r="BQ34" i="16"/>
  <c r="BL34" i="16"/>
  <c r="BF34" i="16"/>
  <c r="AZ34" i="16"/>
  <c r="AQ34" i="16"/>
  <c r="AN34" i="16"/>
  <c r="AD34" i="16"/>
  <c r="X34" i="16"/>
  <c r="P34" i="16"/>
  <c r="DC33" i="16"/>
  <c r="CZ33" i="16"/>
  <c r="CU33" i="16"/>
  <c r="CN33" i="16"/>
  <c r="CF33" i="16"/>
  <c r="CC33" i="16"/>
  <c r="BQ33" i="16"/>
  <c r="BL33" i="16"/>
  <c r="BF33" i="16"/>
  <c r="AZ33" i="16"/>
  <c r="AQ33" i="16"/>
  <c r="AN33" i="16"/>
  <c r="AD33" i="16"/>
  <c r="X33" i="16"/>
  <c r="P33" i="16"/>
  <c r="DC32" i="16"/>
  <c r="CZ32" i="16"/>
  <c r="CU32" i="16"/>
  <c r="CN32" i="16"/>
  <c r="CF32" i="16"/>
  <c r="CC32" i="16"/>
  <c r="BQ32" i="16"/>
  <c r="BL32" i="16"/>
  <c r="BF32" i="16"/>
  <c r="AZ32" i="16"/>
  <c r="AQ32" i="16"/>
  <c r="AN32" i="16"/>
  <c r="AD32" i="16"/>
  <c r="X32" i="16"/>
  <c r="P32" i="16"/>
  <c r="DC31" i="16"/>
  <c r="CZ31" i="16"/>
  <c r="CU31" i="16"/>
  <c r="CN31" i="16"/>
  <c r="CF31" i="16"/>
  <c r="CC31" i="16"/>
  <c r="BQ31" i="16"/>
  <c r="BL31" i="16"/>
  <c r="BF31" i="16"/>
  <c r="AZ31" i="16"/>
  <c r="AQ31" i="16"/>
  <c r="AN31" i="16"/>
  <c r="AD31" i="16"/>
  <c r="X31" i="16"/>
  <c r="P31" i="16"/>
  <c r="DC30" i="16"/>
  <c r="CZ30" i="16"/>
  <c r="CU30" i="16"/>
  <c r="CN30" i="16"/>
  <c r="CF30" i="16"/>
  <c r="CC30" i="16"/>
  <c r="BQ30" i="16"/>
  <c r="BL30" i="16"/>
  <c r="BF30" i="16"/>
  <c r="AZ30" i="16"/>
  <c r="AQ30" i="16"/>
  <c r="AN30" i="16"/>
  <c r="AD30" i="16"/>
  <c r="X30" i="16"/>
  <c r="P30" i="16"/>
  <c r="DC29" i="16"/>
  <c r="CZ29" i="16"/>
  <c r="CU29" i="16"/>
  <c r="CN29" i="16"/>
  <c r="CF29" i="16"/>
  <c r="CC29" i="16"/>
  <c r="BQ29" i="16"/>
  <c r="BL29" i="16"/>
  <c r="BF29" i="16"/>
  <c r="AZ29" i="16"/>
  <c r="AQ29" i="16"/>
  <c r="AN29" i="16"/>
  <c r="AD29" i="16"/>
  <c r="X29" i="16"/>
  <c r="P29" i="16"/>
  <c r="DC28" i="16"/>
  <c r="CZ28" i="16"/>
  <c r="CU28" i="16"/>
  <c r="CN28" i="16"/>
  <c r="CF28" i="16"/>
  <c r="CC28" i="16"/>
  <c r="BQ28" i="16"/>
  <c r="BL28" i="16"/>
  <c r="BF28" i="16"/>
  <c r="AZ28" i="16"/>
  <c r="AQ28" i="16"/>
  <c r="AN28" i="16"/>
  <c r="AD28" i="16"/>
  <c r="X28" i="16"/>
  <c r="P28" i="16"/>
  <c r="DC27" i="16"/>
  <c r="CZ27" i="16"/>
  <c r="CU27" i="16"/>
  <c r="CN27" i="16"/>
  <c r="CF27" i="16"/>
  <c r="CC27" i="16"/>
  <c r="BQ27" i="16"/>
  <c r="BL27" i="16"/>
  <c r="BF27" i="16"/>
  <c r="AZ27" i="16"/>
  <c r="AQ27" i="16"/>
  <c r="AN27" i="16"/>
  <c r="AD27" i="16"/>
  <c r="X27" i="16"/>
  <c r="P27" i="16"/>
  <c r="DC26" i="16"/>
  <c r="CZ26" i="16"/>
  <c r="CU26" i="16"/>
  <c r="CN26" i="16"/>
  <c r="CF26" i="16"/>
  <c r="CC26" i="16"/>
  <c r="BQ26" i="16"/>
  <c r="BL26" i="16"/>
  <c r="BF26" i="16"/>
  <c r="AZ26" i="16"/>
  <c r="AQ26" i="16"/>
  <c r="AN26" i="16"/>
  <c r="AD26" i="16"/>
  <c r="X26" i="16"/>
  <c r="P26" i="16"/>
  <c r="DC25" i="16"/>
  <c r="CZ25" i="16"/>
  <c r="CU25" i="16"/>
  <c r="CN25" i="16"/>
  <c r="CF25" i="16"/>
  <c r="CC25" i="16"/>
  <c r="BQ25" i="16"/>
  <c r="BL25" i="16"/>
  <c r="BF25" i="16"/>
  <c r="AZ25" i="16"/>
  <c r="AQ25" i="16"/>
  <c r="AN25" i="16"/>
  <c r="AD25" i="16"/>
  <c r="X25" i="16"/>
  <c r="P25" i="16"/>
  <c r="DC24" i="16"/>
  <c r="CZ24" i="16"/>
  <c r="CU24" i="16"/>
  <c r="CN24" i="16"/>
  <c r="CF24" i="16"/>
  <c r="CC24" i="16"/>
  <c r="BQ24" i="16"/>
  <c r="BL24" i="16"/>
  <c r="BF24" i="16"/>
  <c r="AZ24" i="16"/>
  <c r="AQ24" i="16"/>
  <c r="AN24" i="16"/>
  <c r="AD24" i="16"/>
  <c r="X24" i="16"/>
  <c r="P24" i="16"/>
  <c r="DC23" i="16"/>
  <c r="CZ23" i="16"/>
  <c r="CU23" i="16"/>
  <c r="CN23" i="16"/>
  <c r="CF23" i="16"/>
  <c r="CC23" i="16"/>
  <c r="BQ23" i="16"/>
  <c r="BL23" i="16"/>
  <c r="BF23" i="16"/>
  <c r="AZ23" i="16"/>
  <c r="AQ23" i="16"/>
  <c r="AN23" i="16"/>
  <c r="AD23" i="16"/>
  <c r="X23" i="16"/>
  <c r="P23" i="16"/>
  <c r="DC22" i="16"/>
  <c r="CZ22" i="16"/>
  <c r="CU22" i="16"/>
  <c r="CN22" i="16"/>
  <c r="CF22" i="16"/>
  <c r="CC22" i="16"/>
  <c r="BQ22" i="16"/>
  <c r="BL22" i="16"/>
  <c r="BF22" i="16"/>
  <c r="AZ22" i="16"/>
  <c r="AQ22" i="16"/>
  <c r="AN22" i="16"/>
  <c r="AD22" i="16"/>
  <c r="X22" i="16"/>
  <c r="P22" i="16"/>
  <c r="DC21" i="16"/>
  <c r="CZ21" i="16"/>
  <c r="CU21" i="16"/>
  <c r="CN21" i="16"/>
  <c r="CF21" i="16"/>
  <c r="CC21" i="16"/>
  <c r="BQ21" i="16"/>
  <c r="BL21" i="16"/>
  <c r="BF21" i="16"/>
  <c r="AZ21" i="16"/>
  <c r="AQ21" i="16"/>
  <c r="AN21" i="16"/>
  <c r="AD21" i="16"/>
  <c r="X21" i="16"/>
  <c r="P21" i="16"/>
  <c r="DC20" i="16"/>
  <c r="CZ20" i="16"/>
  <c r="CU20" i="16"/>
  <c r="CN20" i="16"/>
  <c r="CF20" i="16"/>
  <c r="CC20" i="16"/>
  <c r="BQ20" i="16"/>
  <c r="BL20" i="16"/>
  <c r="BF20" i="16"/>
  <c r="AZ20" i="16"/>
  <c r="AQ20" i="16"/>
  <c r="AN20" i="16"/>
  <c r="AD20" i="16"/>
  <c r="X20" i="16"/>
  <c r="P20" i="16"/>
  <c r="DC19" i="16"/>
  <c r="CZ19" i="16"/>
  <c r="CU19" i="16"/>
  <c r="CN19" i="16"/>
  <c r="CF19" i="16"/>
  <c r="CC19" i="16"/>
  <c r="BQ19" i="16"/>
  <c r="BL19" i="16"/>
  <c r="BF19" i="16"/>
  <c r="AZ19" i="16"/>
  <c r="AQ19" i="16"/>
  <c r="AN19" i="16"/>
  <c r="AD19" i="16"/>
  <c r="X19" i="16"/>
  <c r="P19" i="16"/>
  <c r="DC18" i="16"/>
  <c r="CZ18" i="16"/>
  <c r="CU18" i="16"/>
  <c r="CN18" i="16"/>
  <c r="CF18" i="16"/>
  <c r="CC18" i="16"/>
  <c r="BQ18" i="16"/>
  <c r="BL18" i="16"/>
  <c r="BF18" i="16"/>
  <c r="AZ18" i="16"/>
  <c r="AQ18" i="16"/>
  <c r="AN18" i="16"/>
  <c r="AD18" i="16"/>
  <c r="X18" i="16"/>
  <c r="P18" i="16"/>
  <c r="DC17" i="16"/>
  <c r="CZ17" i="16"/>
  <c r="CU17" i="16"/>
  <c r="CN17" i="16"/>
  <c r="CF17" i="16"/>
  <c r="CC17" i="16"/>
  <c r="BQ17" i="16"/>
  <c r="BL17" i="16"/>
  <c r="BF17" i="16"/>
  <c r="AZ17" i="16"/>
  <c r="AQ17" i="16"/>
  <c r="AN17" i="16"/>
  <c r="AD17" i="16"/>
  <c r="X17" i="16"/>
  <c r="P17" i="16"/>
  <c r="DC16" i="16"/>
  <c r="CZ16" i="16"/>
  <c r="CU16" i="16"/>
  <c r="CN16" i="16"/>
  <c r="CF16" i="16"/>
  <c r="CC16" i="16"/>
  <c r="BQ16" i="16"/>
  <c r="BL16" i="16"/>
  <c r="BF16" i="16"/>
  <c r="AZ16" i="16"/>
  <c r="AQ16" i="16"/>
  <c r="AN16" i="16"/>
  <c r="AD16" i="16"/>
  <c r="X16" i="16"/>
  <c r="P16" i="16"/>
  <c r="DC15" i="16"/>
  <c r="CZ15" i="16"/>
  <c r="CU15" i="16"/>
  <c r="CN15" i="16"/>
  <c r="CF15" i="16"/>
  <c r="CC15" i="16"/>
  <c r="BQ15" i="16"/>
  <c r="BL15" i="16"/>
  <c r="BF15" i="16"/>
  <c r="AZ15" i="16"/>
  <c r="AQ15" i="16"/>
  <c r="AN15" i="16"/>
  <c r="AD15" i="16"/>
  <c r="X15" i="16"/>
  <c r="P15" i="16"/>
  <c r="DC14" i="16"/>
  <c r="CZ14" i="16"/>
  <c r="CU14" i="16"/>
  <c r="CN14" i="16"/>
  <c r="CF14" i="16"/>
  <c r="CC14" i="16"/>
  <c r="BQ14" i="16"/>
  <c r="BL14" i="16"/>
  <c r="BF14" i="16"/>
  <c r="AZ14" i="16"/>
  <c r="AQ14" i="16"/>
  <c r="AN14" i="16"/>
  <c r="AD14" i="16"/>
  <c r="X14" i="16"/>
  <c r="P14" i="16"/>
  <c r="DC13" i="16"/>
  <c r="CZ13" i="16"/>
  <c r="CU13" i="16"/>
  <c r="CN13" i="16"/>
  <c r="CF13" i="16"/>
  <c r="CC13" i="16"/>
  <c r="BQ13" i="16"/>
  <c r="BL13" i="16"/>
  <c r="BF13" i="16"/>
  <c r="AZ13" i="16"/>
  <c r="AQ13" i="16"/>
  <c r="AN13" i="16"/>
  <c r="AD13" i="16"/>
  <c r="X13" i="16"/>
  <c r="P13" i="16"/>
  <c r="DC12" i="16"/>
  <c r="CZ12" i="16"/>
  <c r="CU12" i="16"/>
  <c r="CN12" i="16"/>
  <c r="CF12" i="16"/>
  <c r="CC12" i="16"/>
  <c r="BQ12" i="16"/>
  <c r="BL12" i="16"/>
  <c r="BF12" i="16"/>
  <c r="AZ12" i="16"/>
  <c r="AQ12" i="16"/>
  <c r="AN12" i="16"/>
  <c r="AD12" i="16"/>
  <c r="X12" i="16"/>
  <c r="P12" i="16"/>
</calcChain>
</file>

<file path=xl/sharedStrings.xml><?xml version="1.0" encoding="utf-8"?>
<sst xmlns="http://schemas.openxmlformats.org/spreadsheetml/2006/main" count="9429" uniqueCount="1347">
  <si>
    <t>Entry</t>
  </si>
  <si>
    <t>Line</t>
  </si>
  <si>
    <t>putative market class</t>
  </si>
  <si>
    <t>Source (program)</t>
  </si>
  <si>
    <t>protected trait?</t>
  </si>
  <si>
    <t>Kharkof</t>
  </si>
  <si>
    <t>HRW</t>
  </si>
  <si>
    <t>check</t>
  </si>
  <si>
    <t>Scout66</t>
  </si>
  <si>
    <t>TAM-107</t>
  </si>
  <si>
    <t>Jagalene</t>
  </si>
  <si>
    <t>UNL</t>
  </si>
  <si>
    <t>HWW</t>
  </si>
  <si>
    <t>NE18455</t>
  </si>
  <si>
    <t>TX07A001505/NE06430</t>
  </si>
  <si>
    <t>TX17M1572</t>
  </si>
  <si>
    <t>Armour/OK05526</t>
  </si>
  <si>
    <t>KSU-Hays</t>
  </si>
  <si>
    <t>CSU</t>
  </si>
  <si>
    <t>BASF</t>
  </si>
  <si>
    <t>LCS</t>
  </si>
  <si>
    <t>KSU-Manhattan</t>
  </si>
  <si>
    <t>OSU</t>
  </si>
  <si>
    <t>HW</t>
  </si>
  <si>
    <t>OK18510</t>
  </si>
  <si>
    <t>KS13DH0041-35</t>
  </si>
  <si>
    <t>KS060634K-8/KS040640K-1</t>
  </si>
  <si>
    <t>TAMU-AMA</t>
  </si>
  <si>
    <t>TAMU-CS</t>
  </si>
  <si>
    <t>TXAMPSY 473-18AZ816</t>
  </si>
  <si>
    <t>Table 1. Participants</t>
  </si>
  <si>
    <t>Table 2. Entries</t>
  </si>
  <si>
    <t>Table 3. Agronomic Summary</t>
  </si>
  <si>
    <t>Table 4. Grain Yield by Location</t>
  </si>
  <si>
    <t>Table 5. State and Zone Yield Means</t>
  </si>
  <si>
    <t>Table 6. Grain Volume Weight</t>
  </si>
  <si>
    <t>Table 7. Plant Height</t>
  </si>
  <si>
    <t>Table 8. Heading Date</t>
  </si>
  <si>
    <t>Table 9. Stability Analysis</t>
  </si>
  <si>
    <t>Table 10. DNA Marker Data</t>
  </si>
  <si>
    <t>Table 11. Stripe (Yellow) Rust</t>
  </si>
  <si>
    <t>Table 12. Leaf Rust</t>
  </si>
  <si>
    <t>Table 13. Stem Rust</t>
  </si>
  <si>
    <t>Table 14. Dwarf Bunt Disease</t>
  </si>
  <si>
    <t>Table 15. Hessian Fly Damage</t>
  </si>
  <si>
    <t>Table 16. Agronomic Observations</t>
  </si>
  <si>
    <t>Table 17. Acid Soil Tolerance</t>
  </si>
  <si>
    <t>Table 1.  Hard Winter Wheat Regional Nursery Program - Contributors</t>
  </si>
  <si>
    <t xml:space="preserve">U.S.D.A. – Agricultural Research Service </t>
  </si>
  <si>
    <t>Hard Winter Wheat Regional Coordination – J. Boehm Jr.,  L. Divis, S. Masterson, Lincoln, NE</t>
  </si>
  <si>
    <t>Hard Winter Wheat Quality Lab – B. Seabourn, L. Knapp, R. Chen, M. Caley, L, Knapp, M. Guttieri, Manhattan, KS</t>
  </si>
  <si>
    <t>Regional Molecular Marker Laboratory – G. Bai,  P. St. Amand, M. Guttieri, Manhattan, KS</t>
  </si>
  <si>
    <t>Pathology – Y. Jin, J. Kolmer,  St. Paul, MN; X. Chen X.Chen, K. Garland-Campbell, Pullman, WA; R. Bowden, &amp; C. Wilson, Manhattan, KS;  C. Erickson, Aberdeen, ID; D. Marshall, Raleigh, NC, G. Peterson, Fort Dietrick, MD; T.S. Tatenini, Lincoln, NE</t>
  </si>
  <si>
    <t>Hessian fly investigations – M. Chen,  S. Dendy, Manhattan, KS</t>
  </si>
  <si>
    <t>Russian wheat aphid / greenbug investigations – T. Lenger, Stillwater, OK, X. Xiangyang USDA-ARS</t>
  </si>
  <si>
    <t>Texas A&amp;M AgriLife Research</t>
  </si>
  <si>
    <t xml:space="preserve">Texas A&amp;M AgriLife Research &amp; Extension Center, Amarillo, TX – J. Rudd, R. Devkota, J. Baker, S. Baker. </t>
  </si>
  <si>
    <t>Texas A&amp;M University, College Station, TX – A. Ibrahim, R. Sutton, B. Simoneaux, G. Opena.</t>
  </si>
  <si>
    <t xml:space="preserve">New Mexico Agricultural Experiment Station </t>
  </si>
  <si>
    <t xml:space="preserve">Agricultural Science Center, Farmington, NM – M.K. O’Neill, C. Owen </t>
  </si>
  <si>
    <t xml:space="preserve">Oklahoma Agricultural Experiment Station </t>
  </si>
  <si>
    <t xml:space="preserve">Kansas Agricultural Experiment Station </t>
  </si>
  <si>
    <t>Kansas State University, Manhattan, KS – A. Fritz, K. Suther, KSU</t>
  </si>
  <si>
    <t xml:space="preserve">Hays Experiment Station – G. Zhang, C. Seaman  </t>
  </si>
  <si>
    <t xml:space="preserve">Colby Experiment Station – P. Evans </t>
  </si>
  <si>
    <t xml:space="preserve">Hutchinson Experiment Station – W. Heer </t>
  </si>
  <si>
    <t xml:space="preserve">Colorado Agricultural Experiment Station </t>
  </si>
  <si>
    <t xml:space="preserve">Nebraska Agricultural Experiment Station </t>
  </si>
  <si>
    <t>High Plains Ag. Laboratory, Sidney – T. Nightingale</t>
  </si>
  <si>
    <t xml:space="preserve">Wyoming Agricultural Experiment Station </t>
  </si>
  <si>
    <t>University of Wyoming, SAREC, Lingle   Eberle, C.</t>
  </si>
  <si>
    <t xml:space="preserve">South Dakota Agricultural Experiment Station </t>
  </si>
  <si>
    <t xml:space="preserve">South Dakota State University, Brookings, SD –  Sehgal, S. K.,  S. Kalsbeck,  M. Langham </t>
  </si>
  <si>
    <t xml:space="preserve">North Dakota Agricultural Experimental Station </t>
  </si>
  <si>
    <t>North Dakota State University, Fargo, ND – J. Ransom, F. Marais, B. Bisek</t>
  </si>
  <si>
    <t>NDSU, Williston Branch Station –  G. Pradhan, M. Miller, C. Wahlstrom</t>
  </si>
  <si>
    <t xml:space="preserve">NDSU, Minot – E. Eriksmoen,  </t>
  </si>
  <si>
    <t xml:space="preserve">Montana Agricultural Experimental Station </t>
  </si>
  <si>
    <t xml:space="preserve">Minnesota Agricultural Experiment Station </t>
  </si>
  <si>
    <t>University of Minnesota, St. Paul, MN – J. Anderson, G. Linkert, S. Reynolds</t>
  </si>
  <si>
    <t xml:space="preserve">NW Research/Outreach Center: J. Wiersma </t>
  </si>
  <si>
    <t xml:space="preserve">Missouri Agricultural Experiment Station </t>
  </si>
  <si>
    <t xml:space="preserve">University of Missouri, Columbia, MO – A. McKendry, D. Tague </t>
  </si>
  <si>
    <t>Utah State University</t>
  </si>
  <si>
    <t xml:space="preserve">Agriculture and Agrifoods Canada </t>
  </si>
  <si>
    <t xml:space="preserve">Westbred LLC. </t>
  </si>
  <si>
    <t>A. Bray, Chesterfield, MO</t>
  </si>
  <si>
    <t>J. Yates, St. Louis, MO</t>
  </si>
  <si>
    <t>Limagrain</t>
  </si>
  <si>
    <t>M. Hall, Wichita, KS, M. D.  Barnett, B. Conrady</t>
  </si>
  <si>
    <t xml:space="preserve">Washington State University </t>
  </si>
  <si>
    <t>Chen, X.</t>
  </si>
  <si>
    <t>Campbell, K.</t>
  </si>
  <si>
    <t>Agripro-Syngenta</t>
  </si>
  <si>
    <t>VanderVorst, B., J. Coltrain</t>
  </si>
  <si>
    <t>Mean</t>
  </si>
  <si>
    <t>SRPN Overall</t>
  </si>
  <si>
    <t>McGregor, TX</t>
  </si>
  <si>
    <t>Bushland, TX (Irrigated)</t>
  </si>
  <si>
    <t>Stillwater, OK</t>
  </si>
  <si>
    <t>Lahoma, OK</t>
  </si>
  <si>
    <t>Salina, KS</t>
  </si>
  <si>
    <t>Winfield, KS</t>
  </si>
  <si>
    <t>Wichita, KS</t>
  </si>
  <si>
    <t>Hays, KS</t>
  </si>
  <si>
    <t>Colby, KS</t>
  </si>
  <si>
    <t>Burlington, CO</t>
  </si>
  <si>
    <t>Akron, CO</t>
  </si>
  <si>
    <t>Fort Collins, CO</t>
  </si>
  <si>
    <t>Julesburg, CO</t>
  </si>
  <si>
    <t>Lincoln, NE</t>
  </si>
  <si>
    <t>North Platte, NE</t>
  </si>
  <si>
    <t>Sidney, NE</t>
  </si>
  <si>
    <t>Winner, SD</t>
  </si>
  <si>
    <t>Dakota Lakes, SD</t>
  </si>
  <si>
    <t>Brookings, SD</t>
  </si>
  <si>
    <t>Bozeman, MT</t>
  </si>
  <si>
    <t>Rank</t>
  </si>
  <si>
    <t>mean</t>
  </si>
  <si>
    <t>rank</t>
  </si>
  <si>
    <t>Planting date</t>
  </si>
  <si>
    <t>Harvest date</t>
  </si>
  <si>
    <t>Hutchinson, KS</t>
  </si>
  <si>
    <t>Manhattan, KS</t>
  </si>
  <si>
    <t>Garden City, KS</t>
  </si>
  <si>
    <t>Tipton, OK</t>
  </si>
  <si>
    <t>Prosper, TX</t>
  </si>
  <si>
    <t>Pedigree</t>
  </si>
  <si>
    <t>TCI982345/Ruby Lee//OK10415</t>
  </si>
  <si>
    <t>OKP17D101A666</t>
  </si>
  <si>
    <t>HV9W07-1031/Gallagher //OK09429</t>
  </si>
  <si>
    <t>OK16D101237</t>
  </si>
  <si>
    <t>OK09520/Cedar</t>
  </si>
  <si>
    <t>OK19P808</t>
  </si>
  <si>
    <t>CO050337-2/OK10218//OK10132</t>
  </si>
  <si>
    <t>OK20D78S015</t>
  </si>
  <si>
    <t xml:space="preserve">KS13U6030R1/OK118036 </t>
  </si>
  <si>
    <t>CO17449R</t>
  </si>
  <si>
    <t>CO08346/Antero//Antero</t>
  </si>
  <si>
    <t>CO18035RA</t>
  </si>
  <si>
    <t>(AF28/Byrd//AF26/Byrd)//2*Byrd/(AF28/Byrd//AF10 M3/2*Byrd)//2*Byrd/Byrd//(AF10 M3/2*Byrd//AF26/Byrd)//2*Byrd/(AF28/Byrd//AF26/Byrd)//2*Byrd/Langin</t>
  </si>
  <si>
    <t>AXIGEN (Protected)</t>
  </si>
  <si>
    <t>CO18D007W</t>
  </si>
  <si>
    <t>CO12D906/CO07W722-F5</t>
  </si>
  <si>
    <t>CO18SFD009W</t>
  </si>
  <si>
    <t>Warhorse/Breck//CO12D1028</t>
  </si>
  <si>
    <t>Semi-solid stem (not protected)</t>
  </si>
  <si>
    <t>CO19D322R</t>
  </si>
  <si>
    <t>Snowmass 2.0/CO13D1164</t>
  </si>
  <si>
    <t>KS120215K-6</t>
  </si>
  <si>
    <t>Gallagher/KanMark</t>
  </si>
  <si>
    <t>KS16DH0002-12</t>
  </si>
  <si>
    <t>Gallagher/KS090529K-18</t>
  </si>
  <si>
    <t>KS16DH0010-17</t>
  </si>
  <si>
    <t>LCS Chrome/3/KS030810NT-9/90RN2491//3*KS020617~9</t>
  </si>
  <si>
    <t>BASF-7</t>
  </si>
  <si>
    <t>BASF-12</t>
  </si>
  <si>
    <t>NHH19668</t>
  </si>
  <si>
    <t>OK09915C/NH11565</t>
  </si>
  <si>
    <t>Yes</t>
  </si>
  <si>
    <t>NI17410</t>
  </si>
  <si>
    <t>TX06A001281/NI04420</t>
  </si>
  <si>
    <t>NE19638</t>
  </si>
  <si>
    <t>NE09517/NE06430</t>
  </si>
  <si>
    <t>LCH19DH-150-85</t>
  </si>
  <si>
    <t>LCH19DH-149-13</t>
  </si>
  <si>
    <t>LCH19DH-152-25</t>
  </si>
  <si>
    <t>LCH19DH-152-6</t>
  </si>
  <si>
    <t>LCH19DH-148-43</t>
  </si>
  <si>
    <t>21CP010029</t>
  </si>
  <si>
    <t>WB-Cedar/Hot Rod//10BC347#33</t>
  </si>
  <si>
    <t>AgriPro_Syngenta</t>
  </si>
  <si>
    <t>21CP010038</t>
  </si>
  <si>
    <t>X11PD030/06BC796#8//SY Wolf</t>
  </si>
  <si>
    <t>21CP010041</t>
  </si>
  <si>
    <t>Byrd/SY Sunrise//SY Wolf</t>
  </si>
  <si>
    <t>21CP010042</t>
  </si>
  <si>
    <t>KS19H10</t>
  </si>
  <si>
    <t>KS11HW15-4-1/KS060476-M-6</t>
  </si>
  <si>
    <t>KS19H21</t>
  </si>
  <si>
    <t>KS10HW78-1-1/KS13-6039</t>
  </si>
  <si>
    <t>KS19HD68</t>
  </si>
  <si>
    <t>KS13HW126//Joe/TAM 114</t>
  </si>
  <si>
    <t>KS19HD69</t>
  </si>
  <si>
    <t>KS13HW126//KS10HW78-1/Gallagher</t>
  </si>
  <si>
    <t>TAM 111*2/CIMMYT E951yn4152-27</t>
  </si>
  <si>
    <t>TX18A001119</t>
  </si>
  <si>
    <t>TX08A001249/TX07A001418-Yr</t>
  </si>
  <si>
    <t>TX18A001129</t>
  </si>
  <si>
    <t>TX09A001205/TAM 114</t>
  </si>
  <si>
    <t>TX18A001132</t>
  </si>
  <si>
    <t>TX18A001399</t>
  </si>
  <si>
    <t>Duster/TX07V7422//Ruby Lee</t>
  </si>
  <si>
    <t>TX18M2602</t>
  </si>
  <si>
    <t>TX10A001006/TAM 305</t>
  </si>
  <si>
    <t>TX14M7088-18AZ530</t>
  </si>
  <si>
    <t>TAM 113/OK02522W</t>
  </si>
  <si>
    <t>Table 6.  Mean Grain Volume Weights (kg/hl) 2022 of SRPN Entries by Location</t>
  </si>
  <si>
    <t>Table 8. Heading Date (DOY) for 2022 SRPN Entries</t>
  </si>
  <si>
    <t>Table 11. Stripe (Yellow) Rust observations for 2022 SRPN Entries</t>
  </si>
  <si>
    <t>Table 12. Leaf Rust observations for 2022 SRPN Entries</t>
  </si>
  <si>
    <t>Table 13. Stem Rust Observations for 2022 SRPN Entries</t>
  </si>
  <si>
    <t>Table 14. Dwarf Bunt Disease observations for 2022 SRPN Entries</t>
  </si>
  <si>
    <t xml:space="preserve">Logan, UT - M. Krause, D. Hole, </t>
  </si>
  <si>
    <t>E. Mason, J. Stromberger, E. Hudson-Arns, S. Seifert, V. Anderson</t>
  </si>
  <si>
    <t>Hessian fly resistance reading</t>
  </si>
  <si>
    <t>Hessian fly resistance rating</t>
  </si>
  <si>
    <t>S</t>
  </si>
  <si>
    <t>R</t>
  </si>
  <si>
    <t>8R10S</t>
  </si>
  <si>
    <t>Low resistance</t>
  </si>
  <si>
    <t>12R6S</t>
  </si>
  <si>
    <t>Moderate resistance</t>
  </si>
  <si>
    <t>5R19S</t>
  </si>
  <si>
    <t>10R4S</t>
  </si>
  <si>
    <t>6R10S</t>
  </si>
  <si>
    <t>12R9S</t>
  </si>
  <si>
    <t>13R4S</t>
  </si>
  <si>
    <t>6R8S</t>
  </si>
  <si>
    <t>7R10S</t>
  </si>
  <si>
    <t>10R9S</t>
  </si>
  <si>
    <t>5R17S</t>
  </si>
  <si>
    <t>14R5S</t>
  </si>
  <si>
    <t>6R11S</t>
  </si>
  <si>
    <t>3R17S</t>
  </si>
  <si>
    <t xml:space="preserve">Table 10. Final DNA Marker Data of 2022 SRPN Entries </t>
  </si>
  <si>
    <t>Trait Category =</t>
  </si>
  <si>
    <t>Abiotic stress trait</t>
  </si>
  <si>
    <t>Anatomy and morphology related</t>
  </si>
  <si>
    <t>Fungal disease resistance</t>
  </si>
  <si>
    <t>Growth and development trait</t>
  </si>
  <si>
    <t>Insect damage resistance</t>
  </si>
  <si>
    <t>Quality trait</t>
  </si>
  <si>
    <t>Viral disease resistance</t>
  </si>
  <si>
    <t>Trait =</t>
  </si>
  <si>
    <t>Aluminum tolerance</t>
  </si>
  <si>
    <t>Drought tolerance</t>
  </si>
  <si>
    <t>Height</t>
  </si>
  <si>
    <t>Fusarium head blight resistance</t>
  </si>
  <si>
    <t>Leaf rust resistance</t>
  </si>
  <si>
    <t>Stem rust resistance</t>
  </si>
  <si>
    <t>Stripe rust resistance</t>
  </si>
  <si>
    <t>Tan spot</t>
  </si>
  <si>
    <t>Pre-harvest sprouting</t>
  </si>
  <si>
    <t>Vernalization</t>
  </si>
  <si>
    <t>Vernalization/Photoperiod</t>
  </si>
  <si>
    <t>Vernalization, yeild</t>
  </si>
  <si>
    <t>Yeild</t>
  </si>
  <si>
    <t>Greenbug resistance</t>
  </si>
  <si>
    <t>Hessian fly resistance</t>
  </si>
  <si>
    <t>Sawfly resistance/Solid Stem</t>
  </si>
  <si>
    <t>Wheat curl mite</t>
  </si>
  <si>
    <t>Gluten strength</t>
  </si>
  <si>
    <t>Grain color</t>
  </si>
  <si>
    <t>Grain length, grain weight</t>
  </si>
  <si>
    <t>Grain protein content</t>
  </si>
  <si>
    <t>Grain texture</t>
  </si>
  <si>
    <t>Grain width, grain weight</t>
  </si>
  <si>
    <t>PPO activity</t>
  </si>
  <si>
    <t>TGW, yeild</t>
  </si>
  <si>
    <t>Waxy type</t>
  </si>
  <si>
    <t>yeild per se</t>
  </si>
  <si>
    <t>BYDV resistance</t>
  </si>
  <si>
    <t>Soil-Borne Cereal Mosaic resistance</t>
  </si>
  <si>
    <t>WSMV resistance</t>
  </si>
  <si>
    <t>Chromosome =</t>
  </si>
  <si>
    <t>4DL</t>
  </si>
  <si>
    <t>1RS</t>
  </si>
  <si>
    <t>1RS:1BL</t>
  </si>
  <si>
    <t>4BS</t>
  </si>
  <si>
    <t>4DS</t>
  </si>
  <si>
    <t>2D</t>
  </si>
  <si>
    <t>3BS</t>
  </si>
  <si>
    <t>5B</t>
  </si>
  <si>
    <t>7EL:7DL</t>
  </si>
  <si>
    <t>1DS</t>
  </si>
  <si>
    <t>3Ag:3DL</t>
  </si>
  <si>
    <t>7DS</t>
  </si>
  <si>
    <t>2NS:2AS</t>
  </si>
  <si>
    <t>1BL</t>
  </si>
  <si>
    <t>7BL</t>
  </si>
  <si>
    <t>3B</t>
  </si>
  <si>
    <t>5DS</t>
  </si>
  <si>
    <t>3BL</t>
  </si>
  <si>
    <t>7AL</t>
  </si>
  <si>
    <t>6Ae:6AL</t>
  </si>
  <si>
    <t>3Am:3AL</t>
  </si>
  <si>
    <t>2BS</t>
  </si>
  <si>
    <t>2B</t>
  </si>
  <si>
    <t>6D</t>
  </si>
  <si>
    <t>1BS</t>
  </si>
  <si>
    <t>2BL</t>
  </si>
  <si>
    <t>5BL</t>
  </si>
  <si>
    <t>3AS</t>
  </si>
  <si>
    <t>5AL</t>
  </si>
  <si>
    <t>7D</t>
  </si>
  <si>
    <t>2DS</t>
  </si>
  <si>
    <t>7DL</t>
  </si>
  <si>
    <t>7A:7S</t>
  </si>
  <si>
    <t>6BS</t>
  </si>
  <si>
    <t>6DS</t>
  </si>
  <si>
    <t>1AL</t>
  </si>
  <si>
    <t>1DL</t>
  </si>
  <si>
    <t>3A</t>
  </si>
  <si>
    <t>3D</t>
  </si>
  <si>
    <t>6AL</t>
  </si>
  <si>
    <t>2AL</t>
  </si>
  <si>
    <t>2DL</t>
  </si>
  <si>
    <t>2B?</t>
  </si>
  <si>
    <t>7AS &amp; 4AL</t>
  </si>
  <si>
    <t>4AL</t>
  </si>
  <si>
    <t>7DL:7St</t>
  </si>
  <si>
    <t>5DL</t>
  </si>
  <si>
    <t>4Ai:4DS</t>
  </si>
  <si>
    <t>Gene =</t>
  </si>
  <si>
    <t>ALMT1 Promoter</t>
  </si>
  <si>
    <t>1RS Rye translocation</t>
  </si>
  <si>
    <t>Rht-B1</t>
  </si>
  <si>
    <t>Rht2-D1</t>
  </si>
  <si>
    <t>Rht8</t>
  </si>
  <si>
    <t>FHB 3BS/Fhb1</t>
  </si>
  <si>
    <t>Lr18</t>
  </si>
  <si>
    <t>Lr19</t>
  </si>
  <si>
    <t>Lr21</t>
  </si>
  <si>
    <t>Lr24/Sr24</t>
  </si>
  <si>
    <t>Lr34/Yr18</t>
  </si>
  <si>
    <t>Lr37/Sr38/Yr17</t>
  </si>
  <si>
    <t>Lr42</t>
  </si>
  <si>
    <t>Lr46</t>
  </si>
  <si>
    <t>Lr67</t>
  </si>
  <si>
    <t>Lr68</t>
  </si>
  <si>
    <t>Lr77</t>
  </si>
  <si>
    <t>Lr78</t>
  </si>
  <si>
    <t>Sr12</t>
  </si>
  <si>
    <t>Sr2</t>
  </si>
  <si>
    <t>Sr22</t>
  </si>
  <si>
    <t>Sr26</t>
  </si>
  <si>
    <t>Sr35</t>
  </si>
  <si>
    <t>Sr36/Pm6</t>
  </si>
  <si>
    <t>Sr6</t>
  </si>
  <si>
    <t>Sr9b</t>
  </si>
  <si>
    <t>SrTmp</t>
  </si>
  <si>
    <t>QYr.tamu-2B</t>
  </si>
  <si>
    <t>Yr15</t>
  </si>
  <si>
    <t>Yr5</t>
  </si>
  <si>
    <t>Tsn1</t>
  </si>
  <si>
    <t>PHS 3AS/PHS1</t>
  </si>
  <si>
    <t>Vrn-A1</t>
  </si>
  <si>
    <t>Vrn-D3</t>
  </si>
  <si>
    <t>Ppd-B1</t>
  </si>
  <si>
    <t>Ppd-D1</t>
  </si>
  <si>
    <t>TaHOX-B1</t>
  </si>
  <si>
    <t>TaANR1</t>
  </si>
  <si>
    <t>Gb3</t>
  </si>
  <si>
    <t>Gb5</t>
  </si>
  <si>
    <t>H34</t>
  </si>
  <si>
    <t>HF3B</t>
  </si>
  <si>
    <t>SSt1 Solid Stem</t>
  </si>
  <si>
    <t>CMC4</t>
  </si>
  <si>
    <t>Glu-A1</t>
  </si>
  <si>
    <t>Glu-B1</t>
  </si>
  <si>
    <t>Glu-B1-1</t>
  </si>
  <si>
    <t>Glu-D1</t>
  </si>
  <si>
    <t>R-A1</t>
  </si>
  <si>
    <t>R-B1</t>
  </si>
  <si>
    <t>R-D1</t>
  </si>
  <si>
    <t>GlGw</t>
  </si>
  <si>
    <t>Gpc-B1</t>
  </si>
  <si>
    <t>Pina-D1</t>
  </si>
  <si>
    <t>Pinb-D1</t>
  </si>
  <si>
    <t>Pinb2-B2</t>
  </si>
  <si>
    <t>GwGwd</t>
  </si>
  <si>
    <t>Ppo-A1</t>
  </si>
  <si>
    <t>Ppo-D1</t>
  </si>
  <si>
    <t>PPO-D1</t>
  </si>
  <si>
    <t>Gs-D1</t>
  </si>
  <si>
    <t>Sus2-2B</t>
  </si>
  <si>
    <t>Wx-A1 &amp; Wx-B1</t>
  </si>
  <si>
    <t>Wx-B1</t>
  </si>
  <si>
    <t>Wx-D1</t>
  </si>
  <si>
    <t>Yield-2DLQTL</t>
  </si>
  <si>
    <t>Bdv2</t>
  </si>
  <si>
    <t>Bdv2or3</t>
  </si>
  <si>
    <t>Sbm1</t>
  </si>
  <si>
    <t>Wsm1</t>
  </si>
  <si>
    <t>Wsm2</t>
  </si>
  <si>
    <t>Marker ID =</t>
  </si>
  <si>
    <t>6</t>
  </si>
  <si>
    <t>Summary</t>
  </si>
  <si>
    <t>4265</t>
  </si>
  <si>
    <t>1226</t>
  </si>
  <si>
    <t>9905</t>
  </si>
  <si>
    <t>568</t>
  </si>
  <si>
    <t>4310</t>
  </si>
  <si>
    <t>1242</t>
  </si>
  <si>
    <t>2241</t>
  </si>
  <si>
    <t>Marker =</t>
  </si>
  <si>
    <t>ALMT1-ABIVLong</t>
  </si>
  <si>
    <t>1RS-05056-KASP</t>
  </si>
  <si>
    <t>1AL-29875-KASP</t>
  </si>
  <si>
    <t>1BL-16653-KASP</t>
  </si>
  <si>
    <t>1R Summary</t>
  </si>
  <si>
    <t>RhtB1_cim-KASP</t>
  </si>
  <si>
    <t>RhtD1-KASP</t>
  </si>
  <si>
    <t>Rht8-511-KASP</t>
  </si>
  <si>
    <t>Rht8-511v3-KASP</t>
  </si>
  <si>
    <t>Fhb1-TaHRCv1-KASP</t>
  </si>
  <si>
    <t>Lr18-5B_691987874-KASP</t>
  </si>
  <si>
    <t>Lr18-5B_704090601-KASP</t>
  </si>
  <si>
    <t>Lr18 Summary</t>
  </si>
  <si>
    <t>Lr19-130</t>
  </si>
  <si>
    <t>Lr21-KASP</t>
  </si>
  <si>
    <t>Sr24#12</t>
  </si>
  <si>
    <t>Lr34_OK-E11-KASP</t>
  </si>
  <si>
    <t>Lr34_OK-E22-KASP</t>
  </si>
  <si>
    <t>Lr34 Summary</t>
  </si>
  <si>
    <t>Lr37_C2-Guttieri-KASP</t>
  </si>
  <si>
    <t>Lr42-pC43</t>
  </si>
  <si>
    <t>Lr46-Yr29_JF2-2-KASP</t>
  </si>
  <si>
    <t>Lr67-SNP2-TM10-KASP</t>
  </si>
  <si>
    <t>Lr68-csGS-KASP</t>
  </si>
  <si>
    <t>Lr77-3B-12260-KASP</t>
  </si>
  <si>
    <t>Lr78-IWA6289-KASP</t>
  </si>
  <si>
    <t>Sr12-IWA610F-KASP</t>
  </si>
  <si>
    <t>Sr12-NB-LRR3-KASP</t>
  </si>
  <si>
    <t>Sr12 Summary</t>
  </si>
  <si>
    <t>csSr2-CAP</t>
  </si>
  <si>
    <t>Sr2-csCAPv2-KASP</t>
  </si>
  <si>
    <t>Sr2 Summary</t>
  </si>
  <si>
    <t>Sr22_A-KASP</t>
  </si>
  <si>
    <t>Sr26-Putative-KASPv1-77bp</t>
  </si>
  <si>
    <t>Sr35-3A_711059080-2F-KASP</t>
  </si>
  <si>
    <t>Sr36-Pm6-8068-KASP</t>
  </si>
  <si>
    <t>Sr6-Blecha-1-KASP</t>
  </si>
  <si>
    <t>Sr9b-IWA226-KASP</t>
  </si>
  <si>
    <t>Sr9b-IWB26191-KASP</t>
  </si>
  <si>
    <t>Sr9b-IWB55526-KASP</t>
  </si>
  <si>
    <t>Sr9b Summary</t>
  </si>
  <si>
    <t>SrTmp-KASP</t>
  </si>
  <si>
    <t>QYr.tamu-2B-IWB26631-KASP</t>
  </si>
  <si>
    <t>Yr15:1B:67694068</t>
  </si>
  <si>
    <t>Yr5:2B:680794886</t>
  </si>
  <si>
    <t>Yr5:2B:680794895</t>
  </si>
  <si>
    <t>Yr5 Summary</t>
  </si>
  <si>
    <t>Tsn1-KASP</t>
  </si>
  <si>
    <t>MFT-PHS3A-Promoter_222-KASP</t>
  </si>
  <si>
    <t>PHS1-3'UTR-KASP</t>
  </si>
  <si>
    <t>PHS1-3AS-666-KASP</t>
  </si>
  <si>
    <t>PHS1-646-SNP1v2-KASP</t>
  </si>
  <si>
    <t>PHS1 Summary</t>
  </si>
  <si>
    <t>Vrn-A1-E7-FT-KASP</t>
  </si>
  <si>
    <t>Vrn-D3-KASP</t>
  </si>
  <si>
    <t>Ppd-B1-J1-KASP</t>
  </si>
  <si>
    <t>Ppd-B1-J3-KASP</t>
  </si>
  <si>
    <t>Ppd-B1 Summary</t>
  </si>
  <si>
    <t>Ppd-D1-D001-KASP</t>
  </si>
  <si>
    <t>VernDuration-TaHOX1-KASP</t>
  </si>
  <si>
    <t>Yeild-TaANR1-KASP</t>
  </si>
  <si>
    <t>GB3-18260-KASP</t>
  </si>
  <si>
    <t>Gb5-v1-KASP</t>
  </si>
  <si>
    <t>H34-cs9600-KASP</t>
  </si>
  <si>
    <t>HF-3B-Un_3418-KASP</t>
  </si>
  <si>
    <t>SolidStem-SSt1-usw275-KASP</t>
  </si>
  <si>
    <t>CMC-KS-T781766-KASP</t>
  </si>
  <si>
    <t>Glu-Ax1-x2*-KASP</t>
  </si>
  <si>
    <t>Glu-Ax2-KASP</t>
  </si>
  <si>
    <t>Glu-A1 Summary</t>
  </si>
  <si>
    <t>BxMAR</t>
  </si>
  <si>
    <t>Bx7oe-CSU-KASP</t>
  </si>
  <si>
    <t>Glu-B1 Summary</t>
  </si>
  <si>
    <t>HMWBx</t>
  </si>
  <si>
    <t>Glu-B1-1f-Bx13-1510-KASP</t>
  </si>
  <si>
    <t>Glu-D1-DX-KASP</t>
  </si>
  <si>
    <t>Tamyb10-A1ab-KASP</t>
  </si>
  <si>
    <t>Tamyb10-A1aNor17-KASP</t>
  </si>
  <si>
    <t>Tamyb10-B1ab-KASP</t>
  </si>
  <si>
    <t>Tamyb10-D1ab-KASP</t>
  </si>
  <si>
    <t>Grain Color Summary</t>
  </si>
  <si>
    <t>GlGw-7AL-IWB13913-KASP</t>
  </si>
  <si>
    <t>Gpc-B1-DUP-KASP</t>
  </si>
  <si>
    <t>Pina-D1-KASP</t>
  </si>
  <si>
    <t>Pinb-D1b-Rev2-KASP</t>
  </si>
  <si>
    <t>Pinb-D1c-KASP</t>
  </si>
  <si>
    <t>Pinb-D1d-KASP</t>
  </si>
  <si>
    <t>Pinb-D1 Summary</t>
  </si>
  <si>
    <t>Pinb2-B2-v2-3-KASP</t>
  </si>
  <si>
    <t>GwGwidth-6AL-738-KASP</t>
  </si>
  <si>
    <t>PPO18</t>
  </si>
  <si>
    <t>Ppo-A1-OSU-KASP</t>
  </si>
  <si>
    <t>Ppo-A1 Summary</t>
  </si>
  <si>
    <t>Ppo-D1-KASP</t>
  </si>
  <si>
    <t>Ppo-D1-OSU-KASP</t>
  </si>
  <si>
    <t>Ppo-D1 Summary</t>
  </si>
  <si>
    <t>TGW-GS-D1-KASP</t>
  </si>
  <si>
    <t>TGW-Sus2-2B-KASP</t>
  </si>
  <si>
    <t>Waxy-A1</t>
  </si>
  <si>
    <t>Wx-B1-KASP</t>
  </si>
  <si>
    <t>Wx-D1-2</t>
  </si>
  <si>
    <t>Yield-2DLQTL-KS0617_287561</t>
  </si>
  <si>
    <t>Bdv2-BYAgi.1-KASP</t>
  </si>
  <si>
    <t>Bdv2&amp;3</t>
  </si>
  <si>
    <t>Sbm1-198467-KASP</t>
  </si>
  <si>
    <t>Wsm1_Rec213_C4DG046100_1620-KASP</t>
  </si>
  <si>
    <t>BAR0102</t>
  </si>
  <si>
    <t>Marker Type =</t>
  </si>
  <si>
    <t>STS</t>
  </si>
  <si>
    <t>SNP</t>
  </si>
  <si>
    <t>Indel</t>
  </si>
  <si>
    <t>INDEL</t>
  </si>
  <si>
    <t>CAP</t>
  </si>
  <si>
    <t>Indel?</t>
  </si>
  <si>
    <t>Mixed</t>
  </si>
  <si>
    <t>SSR</t>
  </si>
  <si>
    <t>Marker Dominance =</t>
  </si>
  <si>
    <t>CoDom</t>
  </si>
  <si>
    <t>Dom?</t>
  </si>
  <si>
    <t>Dom</t>
  </si>
  <si>
    <t>Mixed?</t>
  </si>
  <si>
    <t>Diagnostic Notes =</t>
  </si>
  <si>
    <t>Diagnostic for Al tolerance. Longer bands (&gt;~500) are linked to Al tolerance. Usually scored as a dominant marker.</t>
  </si>
  <si>
    <t>Diagnostic for Non-1RS vs 1RS.</t>
  </si>
  <si>
    <t>Diagnostic for 1RS.1AL if marker 1RS-05056 is positive for 1RS.</t>
  </si>
  <si>
    <t>Diagnostic for 1RS.1BL if marker 1RS-05056 is positive for 1RS and marker 1AL-29875 is negative for 1AL.</t>
  </si>
  <si>
    <t>Summary of markers: 1AL-29875-KASP, 1BL-16653-KASP, 1RS-05056-KASP. Use this column for final 1R status.</t>
  </si>
  <si>
    <t>Highly diagnostic. Functional SNP in gene.</t>
  </si>
  <si>
    <t>Diagnostic, new, in putative gene, HETs may be close to positive homos. Seems to call known positives correctly.</t>
  </si>
  <si>
    <t>Diagnostic, new, in putative gene. Seems to call known positives correctly. HET cluster is likely all non-Rht8. Shows multi-genome/copy number amplification (5-6 clusters). May be better for hets.</t>
  </si>
  <si>
    <t>Marker in causal gene, may be at functional site of Fhb1. Highly diagnostic.</t>
  </si>
  <si>
    <t>TAM114 should be positive but is in FAM cluster. Hilliard is POS.</t>
  </si>
  <si>
    <t>Summary of markers: Lr18-5B_691987874-KASP &amp; Lr18-5B_704090601-KASP. Use this column for final Lr18 status.</t>
  </si>
  <si>
    <t>Usually diagnostic for Lr19. Some weak amplifications scored as possible hets.</t>
  </si>
  <si>
    <t>Seems diagnostic.</t>
  </si>
  <si>
    <t>Usually diagnostic for Sr24.</t>
  </si>
  <si>
    <t>Highly diagnostic for the resistant Lr34(exon11) allele. This marker will give false positives for genotypes with the Jagger mutant allele. Duster and related lines are heterogeneous. Markers Lr34_OK-E11-KASP &amp; Lr34Exon11-KASP agree 93% of the time. Note: there is likely a gene duplication event in "Duster" and its' descendants in which one resistant and one susceptible allele are both located end-to-end on 7DS. Homozygous "Duster" genotypes appear het for exon-11 markers and homo-resistant for marker csLV34-Lr34.</t>
  </si>
  <si>
    <t>Highly diagnostic for the Lr34-JaggerMutant(exon22) allele. Genotypes positive for this allele are Non-Lr34. Genotypes negative for this allele may or may not be Lr34. Duster and related lines are heterogeneous. Markers Lr34_OK-E22-KASP &amp; Lr34JagExon22-KASP agree 96% of the time.</t>
  </si>
  <si>
    <t>Summary of markers: Lr34_OK-E11-KASP &amp; Lr34_OK-E22-KASP. Use this column for final Lr34 status.</t>
  </si>
  <si>
    <t>New, called controls correctly. Agrees with Lr37-URIC-LN2 (R2=0.95)</t>
  </si>
  <si>
    <t>New marker. Fewer false positives than Lr42-TaRPM1-KASP1</t>
  </si>
  <si>
    <t>Diagnostic for Lr46 from Pavon76 sources. May not work on Parula sources.</t>
  </si>
  <si>
    <t>Calls controls correctly.</t>
  </si>
  <si>
    <t>Diagnostic and codominant. OK clusters.</t>
  </si>
  <si>
    <t>New. Lr77 mapped in Duster. Large number of false positives.</t>
  </si>
  <si>
    <t>Linked to Lr78.</t>
  </si>
  <si>
    <t>Seems OK if haplotype call with Sr12-NB-LRR3-KASP is used.</t>
  </si>
  <si>
    <t>Seems OK if haplotype call with Sr12-IWA610F-KASP is used.</t>
  </si>
  <si>
    <t>Summary of markers: Sr12-IWA610F-KASP &amp; Sr12-NB-LRR3-KASP. Use this column for final Sr12 status.</t>
  </si>
  <si>
    <t>Usually diagnostic for Sr2. Seems to be better than "Sr22_A-KASP".</t>
  </si>
  <si>
    <t>Usually diagnostic for Sr2. Marker based on same site as "csSr2-CAP" but has fewer nulls. Agrees well with csSr2-CAP.</t>
  </si>
  <si>
    <t>Summary of markers: csSr2-CAP &amp; Sr2-csCAPv2-KASP. Use this column for final Sr2 status.</t>
  </si>
  <si>
    <t>Moderatly diagnostic for Sr22. Some false positives and false negatives.</t>
  </si>
  <si>
    <t>New. In putative Sr26 gene.</t>
  </si>
  <si>
    <t>Diagnostic and codominant.</t>
  </si>
  <si>
    <t>Diagnostic for Sr36.</t>
  </si>
  <si>
    <t>Diagnostic for Sr6.</t>
  </si>
  <si>
    <t>Seems diagnostic if used in haplotype call with Sr9b-IWB26191-KASP &amp; Sr9b-IWB55526-KASP.</t>
  </si>
  <si>
    <t>Seems diagnostic if used in haplotype call with Sr9b-IWA226-KASP &amp; Sr9b-IWB55526-KASP.</t>
  </si>
  <si>
    <t>Seems diagnostic if used in haplotype call with Sr9b-IWA226-KASP &amp; Sr9b-IWB26191-KASP.</t>
  </si>
  <si>
    <t>Summary of markers: Sr9b-IWA226-KASP, Sr9b-IWB26191-KASP, &amp; Sr9b-IWB55526-KASP. Use this column for final Sr9b status.</t>
  </si>
  <si>
    <t>New.</t>
  </si>
  <si>
    <t>New. Broad stripe rust QTL from TAM-111. May require positive haplotype in all 3 markers.</t>
  </si>
  <si>
    <t>Seems diagnostic. Het cluster is wide.</t>
  </si>
  <si>
    <t>Seems diagnostic. Need a positive haplotype from both markers for Yr5.</t>
  </si>
  <si>
    <t>Summary of markers: Yr5:2B:680794886 &amp; Yr5:2B:680794895. Use this column for final Yr5 status.</t>
  </si>
  <si>
    <t>Mostly diagnostic for Tsn1 (sensitive, Dominant, Susceptible). Dominant for susceptibility, so PCR fails look resistant.</t>
  </si>
  <si>
    <t>Diagnostic for promoter. PHS 3AS requires 4 markers to be positive for PHS 3AS resistance.</t>
  </si>
  <si>
    <t>PHS 3AS requires 4 markers to be positive for PHS 3AS resistance.</t>
  </si>
  <si>
    <t>Likely is located on functional SNP. PHS 3AS requires 4 markers to be positive for PHS 3AS resistance.</t>
  </si>
  <si>
    <t>Summary of markers: MFT-PHS3A-Promoter_222-KASP, PHS1-3'UTR-KASP, PHS1-3AS-666-KASP, &amp; PHS1-646-SNP1v2-KASP. Use this column for final PHS status.</t>
  </si>
  <si>
    <t>Diagnostic for vrn-A1a-Early(shortvern) and vrn-A1b-Late(longvern). The vrn-A1a allele in Jagger is dominant for 3-week vernalization requirement, whereas the vrn-A1b allele in 2174 is recessive for 6-week vernalization requirement.</t>
  </si>
  <si>
    <t>Somewhat diagnostic for early vs late winter wheat types. Vrn-D3a-Early=Jagger. Vrn-D3b-Late=2174.</t>
  </si>
  <si>
    <t>Seems diagnostic for Ppd-B1b_CS_sens &amp; Ppd-B1a_CS_insens. But if Ppd-B1-J3-KASP marker is positive, then Ppd-B1a-S64-Insensitive.</t>
  </si>
  <si>
    <t>Seems diagnostic: If positive, then Ppd-B1a-S64-Insensitive, If null, then marker Ppd-B1-J1 controls sensitivity. Weak positives scored as HET.</t>
  </si>
  <si>
    <t>Summary of markers: Ppd-B1-J1-KASP &amp; Ppd-B1-J3-KASP. Use this column for final Ppd-B1 status.</t>
  </si>
  <si>
    <t>Usually agrees with PPD-D1-STS marker.</t>
  </si>
  <si>
    <t>New. TaHOX-B1a = short vern &amp; low yeild (Jagger, Duster). TaHOX-B1b = long vern &amp; high yeild (2174, Billings). Vernalization requirement duration for winter wheats (3 or 6 weeks). Incorporating favorable alleles from TaVRN‐A1, TaANR1 and TaHOX1 increased grain yield from 9.84% to 11.58% in the field.</t>
  </si>
  <si>
    <t>New. TaANR1a = higher grain yield (Jagger). TaANR1b = lower grain yield (2174). Incorporating favorable alleles from TaVRN‐A1, TaANR1 and TaHOX1 increased grain yield from 9.84% to 11.58% in the field.</t>
  </si>
  <si>
    <t>New GB3 resistance gene from TAM112.</t>
  </si>
  <si>
    <t>New, no positive control on hand.</t>
  </si>
  <si>
    <t>New. Not tested much.</t>
  </si>
  <si>
    <t>Diagnostic. In putative SSt1 gene.</t>
  </si>
  <si>
    <t>New. Very near gene.</t>
  </si>
  <si>
    <t>Diagnostic SNP to differentiate Ax-null allele from subunits Ax1 and Ax2*.</t>
  </si>
  <si>
    <t>Causal deletion in subunit Ax2*. Differentiates Ax2* from Ax1 and Ax-null.</t>
  </si>
  <si>
    <t>Summary of markers: Glu-Ax1-x2*-KASP &amp; Glu-Ax2-KASP. Use this column for final Glu-A1 status.</t>
  </si>
  <si>
    <t>Highly diagnostic for Glu-B1 alleles Bx20 &amp; Bx7. Usually diagnostic for Bx7oe, but may indicate some Bx7oe false positives which are really Bx7. Unknowns are likely other Glu-B1 alleles.</t>
  </si>
  <si>
    <t>Diagnostic for Bx7oe. Useful for MAS with known donors. Correlation with Bx7oe(LJ)=0.86.</t>
  </si>
  <si>
    <t>Summary of markers: BxMAR &amp; Bx7oe-CSU-KASP. Use this column for final Glu-B1 status.</t>
  </si>
  <si>
    <t>Usually diagnostic for Glu-B1-Bx17.</t>
  </si>
  <si>
    <t>Diagnostic for Glu-B1-1f(Bx13). Strong gluten, not as strong as Bx7OE.</t>
  </si>
  <si>
    <t>Highly diagnostic for Glu-D1-Dx2 &amp; Glu-D1-Dx5. May not call hets as well as STS version. Often disagrees with STS marker.</t>
  </si>
  <si>
    <t>Diagnostic. grain color. R-A1a=white. Note: R-A1b=red allele here can be defeated by the Norin17 insertion to give white color. Only 1 "b" allele across the 3 genomes is needed to confer red color.</t>
  </si>
  <si>
    <t>Diagnostic for R-A1aNor17=white. Grain color. Note: R-A1b=red allele can be defeated by the "R-A1aNor17" insertion to give white color. Only 1 "b" allele across the 3 genomes is needed to confer red color.</t>
  </si>
  <si>
    <t>Diagnostic for R-B1. Grain color. Note: Only 1 "b" allele across the 3 genomes is needed to confer red color.</t>
  </si>
  <si>
    <t>Diagnostic for R-D1a. Grain color. Note: Only 1 "b" allele across the 3 genomes is needed to confer red color.</t>
  </si>
  <si>
    <t>Summary of markers:      Use this column for final grain color status.</t>
  </si>
  <si>
    <t>New. Not verified yet. STS linked to a grain length &amp; weight QTL on 7AL. Clark=Longer, heavier grain</t>
  </si>
  <si>
    <t>Diagnostic for HGPC/Yr36, Gpc-B1. Linked ~0.3cm.</t>
  </si>
  <si>
    <t>Diagnostic for Pina-D1. Haplotype hardness ranked as "Pina-D1a + Pinb-D1a" &lt; "Pina-D1a + Pinb-D1b" &lt; "Pina- D1b + Pinb-D1a" &lt; "Pina-D1b + Pinb-D1b". (Lines possessing the alien-derived genes Lr57 and Yr40 lack puroindoline genes and therefore should be hard phenotypes)</t>
  </si>
  <si>
    <t>Diagnostic for Pinb-D1b, must use 3 markers for Pinb-D1 allele calls if “c” or “d” alleles are suspected.
Marker in gene, perfect causal alleles. Haplotype hardness:
Soft=(Pina-D1a/Pinb-D1a)
Hard=(Pina-D1a/Pinb-D1b) 
Hard+=(Pina-D1a/Pinb-D1c or d)
Hard++=(Pina-D1b/Pinb-D1a)
Hard+++=(Pina-D1b/Pinb-D1b or c or d)</t>
  </si>
  <si>
    <t>Seems diagnostic for rare Pinb-D1c allele.
Haplotype hardness:
Soft=(Pina-D1a/Pinb-D1a)
Hard=(Pina-D1a/Pinb-D1b) 
Hard+=(Pina-D1a/Pinb-D1c or d)
Hard++=(Pina-D1b/Pinb-D1a)
Hard+++=(Pina-D1b/Pinb-D1b or c or d)
NOTE: lines possessing the alien-derived genes Lr57 and Yr40 lack puroindoline genes and therefore should be HARD phenotypes.</t>
  </si>
  <si>
    <t>Seems diagnostic for rare Pinb-D1d allele.
Haplotype hardness:
Soft=(Pina-D1a/Pinb-D1a)
Hard=(Pina-D1a/Pinb-D1b) 
Hard+=(Pina-D1a/Pinb-D1c or d)
Hard++=(Pina-D1b/Pinb-D1a)
Hard+++=(Pina-D1b/Pinb-D1b or c or d)
NOTE: lines possessing the alien-derived genes Lr57 and Yr40 lack puroindoline genes and therefore should be HARD phenotypes.</t>
  </si>
  <si>
    <t>Summary of markers: Pinb-D1b-Rev2-KASP, Pinb-D1c-KASP, &amp; Pinb-D1d-KASP. Use this column for final Pinb-D1 status.</t>
  </si>
  <si>
    <t>Diagnostic for Pinb-B2b(harder) and Pinb-B2a(softer). Most lines are in HET cluster, maybe HET+FAM are both Pinb-B2a(softer)?</t>
  </si>
  <si>
    <t>New. Not verified yet. STS linked to grain weight &amp; grain width, SNP in gene promotor.</t>
  </si>
  <si>
    <t>Highly diagnostic for Ppo-A1b, Ppo-A1-d/e, &amp;  Ppo-A1-a/c/f/h. Can not distinguish between the “d” and “e” alleles. Can not distinguish between the “a”, “c”, “f”, or “h” alleles. A1b=(Low PPO activity). Unknowns are likely other alleles. The A1 locus has a much greater effect than the D1 locus.</t>
  </si>
  <si>
    <t>Seems diagnostic for Ppo-A1b/i. Both allelels “b” &amp; “i” are nulls(no ppo). May not distinquish between A1a/d/e. Does not always agree with PPO18. The A1 locus has a much greater effect than the D1 locus.</t>
  </si>
  <si>
    <t>Summary of markers: PPO18 &amp; Ppo-A1-OSU-KASP. Use this column for final Ppo-A1 status.</t>
  </si>
  <si>
    <t>Seems diagnostic. Does not always agree with PPO16/PPO29.</t>
  </si>
  <si>
    <t>Diagnostic only for allele “f”(null, non-ppo).</t>
  </si>
  <si>
    <t>Summary of markers: Ppo-D1-KASP &amp; Ppo-D1-OSU-KASP. Use this column for final PPO-D1 status.</t>
  </si>
  <si>
    <t>Diagnostic for TGW-GS-D1.</t>
  </si>
  <si>
    <t>Needs more known controls.</t>
  </si>
  <si>
    <t>Usually diagnostic for Wx-A1(7A) (Codom) and Wx-B1(4A) (Dom) alleles. Wx-A1a=wild, Wx-A1b=null. Wx-B1a=wild, Wx-B1b=null. Usually diagnostic for Wx-A1(7A) (Codom) and Wx-B1(4A) (Dom) alleles. Wx-A1a*=Variant.</t>
  </si>
  <si>
    <t>Diagnostic for Wx-B1.</t>
  </si>
  <si>
    <t>Diagnostic for Wx-D1.</t>
  </si>
  <si>
    <t>Seems diagnostic for 2DLQT yield. Calls Overley correct.</t>
  </si>
  <si>
    <t>New KASP based on BYAgi primers. High correlation (0.83) with BYAgi, maybe more false positives.</t>
  </si>
  <si>
    <t>New marker. Can not distinguish between Bdv2 &amp; Bdv3. Not yet sure of calls.</t>
  </si>
  <si>
    <t>Moderately diagnostic.</t>
  </si>
  <si>
    <t xml:space="preserve">New codominant KASP marker for Wsm1. Detects the rec213 shortened Wsm1 fragment. </t>
  </si>
  <si>
    <t>Diagnostic for Wsm2 and Rht5. BAR0087(distal) &amp; BAR0102(proximal) flank wsm2. Best marker for Wsm2</t>
  </si>
  <si>
    <t>Germplasm</t>
  </si>
  <si>
    <t>JobID</t>
  </si>
  <si>
    <t>DNAPlateID</t>
  </si>
  <si>
    <t>DNAPlate</t>
  </si>
  <si>
    <t>DNAWell</t>
  </si>
  <si>
    <t>Row</t>
  </si>
  <si>
    <t>Col</t>
  </si>
  <si>
    <t>GermplasmID</t>
  </si>
  <si>
    <t>Job</t>
  </si>
  <si>
    <t>Nursery</t>
  </si>
  <si>
    <t>Alleles</t>
  </si>
  <si>
    <t>RPN2022_REP1</t>
  </si>
  <si>
    <t>A01</t>
  </si>
  <si>
    <t>A</t>
  </si>
  <si>
    <t>01</t>
  </si>
  <si>
    <t>RPN2022</t>
  </si>
  <si>
    <t>SRPN 2022</t>
  </si>
  <si>
    <t>Non-Al Tolerant</t>
  </si>
  <si>
    <t>Non-1RS</t>
  </si>
  <si>
    <t>Non-1RS:1AL</t>
  </si>
  <si>
    <t>Non-1RS:1BL</t>
  </si>
  <si>
    <t>Rht1-B1a-Tall</t>
  </si>
  <si>
    <t>Rht2-D1a-Tall</t>
  </si>
  <si>
    <t>Non-Rht8</t>
  </si>
  <si>
    <t>Non-FHB 3BS/Fhb1</t>
  </si>
  <si>
    <t>.</t>
  </si>
  <si>
    <t>Non-Lr18</t>
  </si>
  <si>
    <t>Non-Lr19 or failed</t>
  </si>
  <si>
    <t>Non-Lr21</t>
  </si>
  <si>
    <t>Non-Sr24 or failed</t>
  </si>
  <si>
    <t>Non-Lr34(exon11)</t>
  </si>
  <si>
    <t>Non-Lr34-JagMut(exon22)</t>
  </si>
  <si>
    <t>Non-Lr37/Sr38/Yr17</t>
  </si>
  <si>
    <t>Non-Lr42</t>
  </si>
  <si>
    <t>Non-Lr46</t>
  </si>
  <si>
    <t>Non-Lr67</t>
  </si>
  <si>
    <t>Het-Lr68</t>
  </si>
  <si>
    <t>Non-Lr77</t>
  </si>
  <si>
    <t>Non-Lr78</t>
  </si>
  <si>
    <t>Non-Sr12</t>
  </si>
  <si>
    <t>Het-Sr12</t>
  </si>
  <si>
    <t>Non-Sr2</t>
  </si>
  <si>
    <t>Non-Sr22</t>
  </si>
  <si>
    <t>Non-Sr26</t>
  </si>
  <si>
    <t>Non-Sr35</t>
  </si>
  <si>
    <t>Non-Sr36/Pm6</t>
  </si>
  <si>
    <t>Non-Sr6</t>
  </si>
  <si>
    <t>Non-Sr9b</t>
  </si>
  <si>
    <t>Het-SrTmp</t>
  </si>
  <si>
    <t>Non-Yr15</t>
  </si>
  <si>
    <t>Non-Yr5</t>
  </si>
  <si>
    <t>Tsn1(sensDomSus)</t>
  </si>
  <si>
    <t>Non-PHS 3AS</t>
  </si>
  <si>
    <t>vrn-A1b-Late(longvern)</t>
  </si>
  <si>
    <t>Vrn-D3b-Late</t>
  </si>
  <si>
    <t>Ppd-B1b-Sensitive</t>
  </si>
  <si>
    <t>Het-Ppd-B1</t>
  </si>
  <si>
    <t>Ppd-D1b(sensitive)</t>
  </si>
  <si>
    <t>TaHOX-B1a(ShortVernLowYeild)</t>
  </si>
  <si>
    <t>TaANR1a(HighYeild)</t>
  </si>
  <si>
    <t>Non-GB3</t>
  </si>
  <si>
    <t>Non-Gb5</t>
  </si>
  <si>
    <t>Non-H34</t>
  </si>
  <si>
    <t>Non-HF3B</t>
  </si>
  <si>
    <t>Non-SSt1 (hollow stem)</t>
  </si>
  <si>
    <t>Non-CMC4</t>
  </si>
  <si>
    <t>Glu-Ax1orAx2*</t>
  </si>
  <si>
    <t>Glu-Ax1orAx-null</t>
  </si>
  <si>
    <t>Glu-B1a (Bx7)</t>
  </si>
  <si>
    <t>Non-Glu-B1al (Bx7oe)</t>
  </si>
  <si>
    <t>Non-Glu-B1-1h(Bx17)</t>
  </si>
  <si>
    <t>Glu-B1-1f(Bx13)</t>
  </si>
  <si>
    <t>Glu-D1-Dx5</t>
  </si>
  <si>
    <t>R-A1b</t>
  </si>
  <si>
    <t>Non-R-A1aNor17</t>
  </si>
  <si>
    <t>R-B1b</t>
  </si>
  <si>
    <t>R-D1b</t>
  </si>
  <si>
    <t>GlGwLow</t>
  </si>
  <si>
    <t>Non-HGPC/Yr36</t>
  </si>
  <si>
    <t>Pina-D1a(soft)</t>
  </si>
  <si>
    <t>Pinb-D1-not-b</t>
  </si>
  <si>
    <t>Pinb-D1-not-c</t>
  </si>
  <si>
    <t>Pinb-D1-not-d</t>
  </si>
  <si>
    <t>Pinb-B2a(softer)</t>
  </si>
  <si>
    <t>GwGwd(High)</t>
  </si>
  <si>
    <t>Ppo-A1a/c/f/h</t>
  </si>
  <si>
    <t>Ppo-A1b/i(null)</t>
  </si>
  <si>
    <t>Het-Ppo-D1</t>
  </si>
  <si>
    <t>Ppo-D1abc</t>
  </si>
  <si>
    <t>TGW-GS-D1b(Low TGW)</t>
  </si>
  <si>
    <t>Low TGW</t>
  </si>
  <si>
    <t>Wx-A1a,Wx-B1a</t>
  </si>
  <si>
    <t>Wx-B1a</t>
  </si>
  <si>
    <t>Wx-D1a</t>
  </si>
  <si>
    <t>LowYield-2DLQTL</t>
  </si>
  <si>
    <t>Non-Bdv2</t>
  </si>
  <si>
    <t>Non-Bdv2or3</t>
  </si>
  <si>
    <t>Non-Sbm1</t>
  </si>
  <si>
    <t>Non-Wsm1</t>
  </si>
  <si>
    <t>Non-Wsm2</t>
  </si>
  <si>
    <t>Scout 66</t>
  </si>
  <si>
    <t>A06</t>
  </si>
  <si>
    <t>06</t>
  </si>
  <si>
    <t>Het-Rht1-B1</t>
  </si>
  <si>
    <t>Non-Lr68</t>
  </si>
  <si>
    <t>Non-QYr.tamu-2B</t>
  </si>
  <si>
    <t>Vrn-D3a-Early</t>
  </si>
  <si>
    <t>Null</t>
  </si>
  <si>
    <t>TaHOX-B1b(LongVernHighYeild)</t>
  </si>
  <si>
    <t>TaANR1b(LowYeild)</t>
  </si>
  <si>
    <t>Glu-B1al (Bx7oe)</t>
  </si>
  <si>
    <t>Glu-D1-Dx2</t>
  </si>
  <si>
    <t>Pinb-D1b(hard)</t>
  </si>
  <si>
    <t>HET-Ppo-A1</t>
  </si>
  <si>
    <t>High-Yield-2DLQTL</t>
  </si>
  <si>
    <t>TAM 107</t>
  </si>
  <si>
    <t>B06</t>
  </si>
  <si>
    <t>B</t>
  </si>
  <si>
    <t>Rht1-B1b-Short</t>
  </si>
  <si>
    <t>Het-Lr34(exon11)</t>
  </si>
  <si>
    <t>Het-Lr46</t>
  </si>
  <si>
    <t>Non-SrTmp</t>
  </si>
  <si>
    <t>Het-PHS 3AS</t>
  </si>
  <si>
    <t>Ppd-B1a-S64-Insensitive</t>
  </si>
  <si>
    <t>Het-TaANR1</t>
  </si>
  <si>
    <t>GlGwHigh</t>
  </si>
  <si>
    <t>Ppo-A1a</t>
  </si>
  <si>
    <t>TGW-GS-D1a(High TGW)</t>
  </si>
  <si>
    <t>Het-Sbm1</t>
  </si>
  <si>
    <t>D01</t>
  </si>
  <si>
    <t>D</t>
  </si>
  <si>
    <t>Al Tolerant</t>
  </si>
  <si>
    <t>Het-Lr21</t>
  </si>
  <si>
    <t>Sr24</t>
  </si>
  <si>
    <t>Lr34(exon11)</t>
  </si>
  <si>
    <t>Lr34-JagMut(exon22)</t>
  </si>
  <si>
    <t>Het-Sr9b</t>
  </si>
  <si>
    <t>PHS 3AS</t>
  </si>
  <si>
    <t>Het-vrn-A1</t>
  </si>
  <si>
    <t>Glu-B1-1h(Bx17)</t>
  </si>
  <si>
    <t>R-A1a</t>
  </si>
  <si>
    <t>R-B1a</t>
  </si>
  <si>
    <t>Pinb-B2b(harder)</t>
  </si>
  <si>
    <t>Het-TGW-GS-D1</t>
  </si>
  <si>
    <t>C06</t>
  </si>
  <si>
    <t>C</t>
  </si>
  <si>
    <t>vrn-A1a-Early(shortvern)</t>
  </si>
  <si>
    <t>Ppd-D1a(insensitive)</t>
  </si>
  <si>
    <t>GwGwd(Low)</t>
  </si>
  <si>
    <t>D06</t>
  </si>
  <si>
    <t>Het-Lr37/Sr38/Yr17</t>
  </si>
  <si>
    <t>Het-Ppd-D1</t>
  </si>
  <si>
    <t>Het-Glu-B1</t>
  </si>
  <si>
    <t>Het-Pina-D1</t>
  </si>
  <si>
    <t>Het-Pinb</t>
  </si>
  <si>
    <t>E06</t>
  </si>
  <si>
    <t>E</t>
  </si>
  <si>
    <t>Ppo-A1b(low)</t>
  </si>
  <si>
    <t>F06</t>
  </si>
  <si>
    <t>F</t>
  </si>
  <si>
    <t>Failed or tsn1(InsenResRes)</t>
  </si>
  <si>
    <t>Ppo-D1a(low)</t>
  </si>
  <si>
    <t>Wx-A1b,Wx-B1a</t>
  </si>
  <si>
    <t>G06</t>
  </si>
  <si>
    <t>G</t>
  </si>
  <si>
    <t>Pina-D1b(hard)</t>
  </si>
  <si>
    <t>H06</t>
  </si>
  <si>
    <t>H</t>
  </si>
  <si>
    <t>Wx-A1a,Wx-B1b</t>
  </si>
  <si>
    <t>Wx-B1b</t>
  </si>
  <si>
    <t>A07</t>
  </si>
  <si>
    <t>07</t>
  </si>
  <si>
    <t>Het-CMC4</t>
  </si>
  <si>
    <t>Het-Wx-A1a.a*,Wx-B1a</t>
  </si>
  <si>
    <t>B07</t>
  </si>
  <si>
    <t>Non-Sr2 or failed</t>
  </si>
  <si>
    <t>C07</t>
  </si>
  <si>
    <t>SSt1 (solid stem)</t>
  </si>
  <si>
    <t>Non-Bdv2or3 or failed</t>
  </si>
  <si>
    <t>D07</t>
  </si>
  <si>
    <t>E07</t>
  </si>
  <si>
    <t>Het-H34</t>
  </si>
  <si>
    <t>F07</t>
  </si>
  <si>
    <t>G07</t>
  </si>
  <si>
    <t>Het-Glu-A1</t>
  </si>
  <si>
    <t>H07</t>
  </si>
  <si>
    <t>Ppo-D1b(high)</t>
  </si>
  <si>
    <t>A08</t>
  </si>
  <si>
    <t>08</t>
  </si>
  <si>
    <t>Het-Sr2</t>
  </si>
  <si>
    <t>Het-Sr6</t>
  </si>
  <si>
    <t>Het-HF3B</t>
  </si>
  <si>
    <t>Het-R-B1</t>
  </si>
  <si>
    <t>Het-GlGw</t>
  </si>
  <si>
    <t>Het-Ppo-A1a.e</t>
  </si>
  <si>
    <t>B08</t>
  </si>
  <si>
    <t>Het-QYr.tamu-2B</t>
  </si>
  <si>
    <t>Het-TaHOX-B1</t>
  </si>
  <si>
    <t>Het-Glu-D1</t>
  </si>
  <si>
    <t>Het-2DLQTL</t>
  </si>
  <si>
    <t>C03</t>
  </si>
  <si>
    <t>03</t>
  </si>
  <si>
    <t>Het-Lr34-JagMut(exon22)</t>
  </si>
  <si>
    <t>Glu-B1e (Bx20)</t>
  </si>
  <si>
    <t>D03</t>
  </si>
  <si>
    <t>Het-Lr77</t>
  </si>
  <si>
    <t>C08</t>
  </si>
  <si>
    <t>Het-Lr78</t>
  </si>
  <si>
    <t>Het-SSt1</t>
  </si>
  <si>
    <t>Het-Wx-A1b.a.a*,Wx-B1a</t>
  </si>
  <si>
    <t>E03</t>
  </si>
  <si>
    <t>D08</t>
  </si>
  <si>
    <t>E08</t>
  </si>
  <si>
    <t>F08</t>
  </si>
  <si>
    <t>G08</t>
  </si>
  <si>
    <t>H08</t>
  </si>
  <si>
    <t>A09</t>
  </si>
  <si>
    <t>09</t>
  </si>
  <si>
    <t>Rht2-D1b-Short</t>
  </si>
  <si>
    <t>B09</t>
  </si>
  <si>
    <t>Ppd-B1a-Insensitive</t>
  </si>
  <si>
    <t>C09</t>
  </si>
  <si>
    <t>D09</t>
  </si>
  <si>
    <t>Het-FHB 3BS/Fhb1</t>
  </si>
  <si>
    <t>E09</t>
  </si>
  <si>
    <t>F09</t>
  </si>
  <si>
    <t>High TGW</t>
  </si>
  <si>
    <t>G09</t>
  </si>
  <si>
    <t>H09</t>
  </si>
  <si>
    <t>TXAMPSY-473-18AZ816</t>
  </si>
  <si>
    <t>A10</t>
  </si>
  <si>
    <t>10</t>
  </si>
  <si>
    <t>B10</t>
  </si>
  <si>
    <t>C10</t>
  </si>
  <si>
    <t>1RS:1AL</t>
  </si>
  <si>
    <t>Het-Yr15</t>
  </si>
  <si>
    <t>D10</t>
  </si>
  <si>
    <t>E10</t>
  </si>
  <si>
    <t>F10</t>
  </si>
  <si>
    <t>G10</t>
  </si>
  <si>
    <t>H10</t>
  </si>
  <si>
    <t>Check summary</t>
  </si>
  <si>
    <t>The susceptible check 'Vona' was included in each strip of five rows. Vona average rating was '3'</t>
  </si>
  <si>
    <t>The resistant check 'Hawk' average rating was '1'</t>
  </si>
  <si>
    <t>Sierra' which is resistant to soilborne wheat mosaic and susceptible to spindle streak mosaic virus had an average rating of '1'. Only two rows out of 19 were rated as '3'</t>
  </si>
  <si>
    <t xml:space="preserve">Yellowing (scale 1-4)  1=Resistant, 2=Moderately resistant, 3=Moderately susceptible, 4=Susceptible </t>
  </si>
  <si>
    <t>Comments</t>
  </si>
  <si>
    <t>Rating</t>
  </si>
  <si>
    <t>Table 21. Soilborne Wheat Mosaic (SB) and Spindle Streak Mosaic (SS) Virus observations for 2022 SRPN</t>
  </si>
  <si>
    <t>AST1 2/9/2022</t>
  </si>
  <si>
    <t>AST2 5/3/2022</t>
  </si>
  <si>
    <t>AST3 6/14/21</t>
  </si>
  <si>
    <t>Rating scale:</t>
  </si>
  <si>
    <t>0-6 scale</t>
  </si>
  <si>
    <t>0 = Non-susceptible</t>
  </si>
  <si>
    <t>6 = Highly susceptible</t>
  </si>
  <si>
    <t>CO18SFD009W (SS stem)</t>
  </si>
  <si>
    <t>Table 17. Acid Soil Tolerance of 2022 SRPN Entries</t>
  </si>
  <si>
    <t>pH 4.5-4.6, top 4-6 in.; 0=highly tolerant (equal to or better than Strad CL Plus), 6 = highly susceptible (&lt;5% of original plants remain present)</t>
  </si>
  <si>
    <t>Chronic drought stress accentuated differences in acid-soil tolerance, which were more confidently quantified in the final two ratings</t>
  </si>
  <si>
    <t>Ratings on 2-9-22 based on degree of canopy purpling or dessication, and tillering; lack of biomass at this stage compromised ratings in the intermediate range</t>
  </si>
  <si>
    <t>Montana State University, Bozeman, MT – S. Mondal, J. Tracy</t>
  </si>
  <si>
    <t>Central Ag. Research Center, Moccasin – J. Eberly, P. Carr</t>
  </si>
  <si>
    <t>--</t>
  </si>
  <si>
    <t>3+</t>
  </si>
  <si>
    <t>32+</t>
  </si>
  <si>
    <t>;1-</t>
  </si>
  <si>
    <t>2</t>
  </si>
  <si>
    <t>;</t>
  </si>
  <si>
    <t>;12</t>
  </si>
  <si>
    <t>;23</t>
  </si>
  <si>
    <t>32;</t>
  </si>
  <si>
    <t>Lr24</t>
  </si>
  <si>
    <t>3+2+</t>
  </si>
  <si>
    <t>3</t>
  </si>
  <si>
    <t>0;</t>
  </si>
  <si>
    <t>33+</t>
  </si>
  <si>
    <t>;1</t>
  </si>
  <si>
    <t>;2</t>
  </si>
  <si>
    <t>2+3</t>
  </si>
  <si>
    <t>+</t>
  </si>
  <si>
    <t>22+</t>
  </si>
  <si>
    <t>;12-</t>
  </si>
  <si>
    <t>Lr37, Lr77</t>
  </si>
  <si>
    <t>;2-</t>
  </si>
  <si>
    <t>1+</t>
  </si>
  <si>
    <t>2+</t>
  </si>
  <si>
    <t>Lr1, Lr24</t>
  </si>
  <si>
    <t>;2/3+</t>
  </si>
  <si>
    <t>Lr37</t>
  </si>
  <si>
    <t>Lr39</t>
  </si>
  <si>
    <t>Lr37, Lr68</t>
  </si>
  <si>
    <t>Lr21, Lr24</t>
  </si>
  <si>
    <t>Lr24, Lr37</t>
  </si>
  <si>
    <t>12</t>
  </si>
  <si>
    <t>Leaf rust race</t>
  </si>
  <si>
    <t>Lr gene marker data*</t>
  </si>
  <si>
    <t>Lr gene postulation</t>
  </si>
  <si>
    <t>KFBJG</t>
  </si>
  <si>
    <t>MNPSD</t>
  </si>
  <si>
    <t>TCRKG</t>
  </si>
  <si>
    <t>MJBJG</t>
  </si>
  <si>
    <t>MCTNB</t>
  </si>
  <si>
    <t>TCGJG</t>
  </si>
  <si>
    <t>MHDSB</t>
  </si>
  <si>
    <t>TFTSB</t>
  </si>
  <si>
    <t>TNBJS</t>
  </si>
  <si>
    <t>TBBGS</t>
  </si>
  <si>
    <t>MBDSD</t>
  </si>
  <si>
    <t>MPPSD</t>
  </si>
  <si>
    <t>Seedlings</t>
  </si>
  <si>
    <t>Lr14a</t>
  </si>
  <si>
    <t>;23/3+</t>
  </si>
  <si>
    <t>;/3+</t>
  </si>
  <si>
    <t>Lr34, Lr37, Lr77</t>
  </si>
  <si>
    <t>Lr10, Lr37</t>
  </si>
  <si>
    <t>L21,+</t>
  </si>
  <si>
    <t>Lr21, Lr34</t>
  </si>
  <si>
    <t>Lr68, Lr78</t>
  </si>
  <si>
    <t>Lr2a, Lr39</t>
  </si>
  <si>
    <t>;3</t>
  </si>
  <si>
    <t>Lr37, Lr78</t>
  </si>
  <si>
    <t>;1+</t>
  </si>
  <si>
    <t>Lr24, Lr68, Lr77, Lr78</t>
  </si>
  <si>
    <t>Lr34, Lr46, Lr68</t>
  </si>
  <si>
    <t>Lr24,  +</t>
  </si>
  <si>
    <t>Lr21, Lr24, Lr37, Lr68, Lr78</t>
  </si>
  <si>
    <t>Lr37, Lr77, Lr78</t>
  </si>
  <si>
    <t>12+</t>
  </si>
  <si>
    <t>Lr46, Lr77</t>
  </si>
  <si>
    <t>Lr37, Lr68, Lr78</t>
  </si>
  <si>
    <t>fungicide treated</t>
  </si>
  <si>
    <t>Lr34, Lr37, Lr68</t>
  </si>
  <si>
    <t>;123</t>
  </si>
  <si>
    <t>3/;2</t>
  </si>
  <si>
    <t>3/;12</t>
  </si>
  <si>
    <t>;/2+</t>
  </si>
  <si>
    <t>;1-/;22+</t>
  </si>
  <si>
    <t>3/;1-</t>
  </si>
  <si>
    <t>;2+</t>
  </si>
  <si>
    <t>Lr37, Lr68, Lr77</t>
  </si>
  <si>
    <t>;12+</t>
  </si>
  <si>
    <t>22-</t>
  </si>
  <si>
    <t>Lr46, Lr78</t>
  </si>
  <si>
    <t>Lr21, Lr24, Lr46, Lr77, Lr78</t>
  </si>
  <si>
    <t>Lr21, Lr46</t>
  </si>
  <si>
    <t xml:space="preserve"> +</t>
  </si>
  <si>
    <t>Lr46, Lr77, Lr78</t>
  </si>
  <si>
    <t>Lr24, Lr34, Lr37</t>
  </si>
  <si>
    <t>Lr24, Lr39</t>
  </si>
  <si>
    <t>Oklahoma State University, Stillwater, OK – B.F. Carver, M, Aoun, B. Olson, A.K. Klatt, J.T. Edwards, N. Stepp, T. Johnson, C. Shelton, M. Bayles, R. Sidwell, M. Hogg, L. Bohl, E. Wehrenberg, D. Marburger</t>
  </si>
  <si>
    <t>Site was heavily drought stricken early in the season.</t>
  </si>
  <si>
    <t>60S</t>
  </si>
  <si>
    <t>40S</t>
  </si>
  <si>
    <t>R- Resistant</t>
  </si>
  <si>
    <t>70S</t>
  </si>
  <si>
    <t>50S</t>
  </si>
  <si>
    <t>MR- Moderately Resistant</t>
  </si>
  <si>
    <t>80S</t>
  </si>
  <si>
    <t>90S</t>
  </si>
  <si>
    <t>MS- Moderately Susceptible</t>
  </si>
  <si>
    <t>tS- trace Susceptible</t>
  </si>
  <si>
    <t>100S (?)</t>
  </si>
  <si>
    <t>R (?)</t>
  </si>
  <si>
    <t>S- Susceptible</t>
  </si>
  <si>
    <t>15S</t>
  </si>
  <si>
    <t>30S</t>
  </si>
  <si>
    <t>? - mixed</t>
  </si>
  <si>
    <t>20S</t>
  </si>
  <si>
    <t>100S</t>
  </si>
  <si>
    <t>160S</t>
  </si>
  <si>
    <t>10S</t>
  </si>
  <si>
    <t>40MS</t>
  </si>
  <si>
    <t>20R</t>
  </si>
  <si>
    <t>20MR</t>
  </si>
  <si>
    <t>15MR</t>
  </si>
  <si>
    <t>40MR</t>
  </si>
  <si>
    <t>3OMS</t>
  </si>
  <si>
    <t>20MS</t>
  </si>
  <si>
    <t>R/15S</t>
  </si>
  <si>
    <t>tS</t>
  </si>
  <si>
    <t>R/90S (?)</t>
  </si>
  <si>
    <t>50R</t>
  </si>
  <si>
    <t>50S (?)</t>
  </si>
  <si>
    <t>70S (?)</t>
  </si>
  <si>
    <t>Rep 2</t>
  </si>
  <si>
    <t>Rep 1</t>
  </si>
  <si>
    <t xml:space="preserve">Leaf rust scores </t>
  </si>
  <si>
    <t>Castroville, TX</t>
  </si>
  <si>
    <t>Scores based on severity (0-100%) and infection type:</t>
  </si>
  <si>
    <t>Rating Scale</t>
  </si>
  <si>
    <t>&lt;3 is good</t>
  </si>
  <si>
    <t>4-5 streaking, chlorosis</t>
  </si>
  <si>
    <t>6-7 substantial necrosis, stunting</t>
  </si>
  <si>
    <t>8-9 dying/dead</t>
  </si>
  <si>
    <t>5/6 and 6/2 data: M Guttieri</t>
  </si>
  <si>
    <t>5/19 data: E Mason</t>
  </si>
  <si>
    <t>Location</t>
  </si>
  <si>
    <t>Google Maps Field Location</t>
  </si>
  <si>
    <t>38°28'31.1"N 100°26'54.7"W</t>
  </si>
  <si>
    <t>38.475304, -100.448531</t>
  </si>
  <si>
    <t>Planted:</t>
  </si>
  <si>
    <t>Wheat Mosaic Virus Score</t>
  </si>
  <si>
    <t>Table 22. Wheat Mosaic Virus observations for 2022 SRPN</t>
  </si>
  <si>
    <t>College Station, TX</t>
  </si>
  <si>
    <t>QFCSC</t>
  </si>
  <si>
    <t>QTHJC</t>
  </si>
  <si>
    <t>RTQQC</t>
  </si>
  <si>
    <t>TPMKC</t>
  </si>
  <si>
    <t>TTTTF</t>
  </si>
  <si>
    <t xml:space="preserve">TTKSK </t>
  </si>
  <si>
    <t xml:space="preserve">TTKTT      </t>
  </si>
  <si>
    <t>Field stem rust nursery</t>
  </si>
  <si>
    <t>95MN1080</t>
  </si>
  <si>
    <t>69MN399</t>
  </si>
  <si>
    <t>04MN74-1</t>
  </si>
  <si>
    <t>74MN1409</t>
  </si>
  <si>
    <t>01MN84A-1-2</t>
  </si>
  <si>
    <t>04KEN156/04</t>
  </si>
  <si>
    <t>14KEN58-14</t>
  </si>
  <si>
    <t>X-13 row plot</t>
  </si>
  <si>
    <t>M-9D hill plot</t>
  </si>
  <si>
    <t>Other Notes</t>
  </si>
  <si>
    <t>gene postulation</t>
  </si>
  <si>
    <t>3/2</t>
  </si>
  <si>
    <t>;13-</t>
  </si>
  <si>
    <t>30MS</t>
  </si>
  <si>
    <t>Sr2,17,Tmp?</t>
  </si>
  <si>
    <t>2/2-;</t>
  </si>
  <si>
    <t>2-/;</t>
  </si>
  <si>
    <t>2-/3</t>
  </si>
  <si>
    <t>2/3</t>
  </si>
  <si>
    <t>2+/2</t>
  </si>
  <si>
    <t>30MR-MS</t>
  </si>
  <si>
    <t>50MR-MS</t>
  </si>
  <si>
    <t>1A1R</t>
  </si>
  <si>
    <t>2-</t>
  </si>
  <si>
    <t>0</t>
  </si>
  <si>
    <t>1;</t>
  </si>
  <si>
    <t>;13</t>
  </si>
  <si>
    <t>10MS/30S</t>
  </si>
  <si>
    <t>Sr38</t>
  </si>
  <si>
    <t>5R</t>
  </si>
  <si>
    <t>3+/;</t>
  </si>
  <si>
    <t>70MS-S</t>
  </si>
  <si>
    <t>50MS-S</t>
  </si>
  <si>
    <t>3/;</t>
  </si>
  <si>
    <t>60MS-S</t>
  </si>
  <si>
    <t>?</t>
  </si>
  <si>
    <t>3+/2+</t>
  </si>
  <si>
    <t>3+/2</t>
  </si>
  <si>
    <t>TMS</t>
  </si>
  <si>
    <t>2+/3-/3</t>
  </si>
  <si>
    <t>50MS</t>
  </si>
  <si>
    <t>;11+</t>
  </si>
  <si>
    <t>2+/3</t>
  </si>
  <si>
    <t>2-;.3</t>
  </si>
  <si>
    <t xml:space="preserve"> infection near node</t>
  </si>
  <si>
    <t>Sr38+?</t>
  </si>
  <si>
    <t>;/3</t>
  </si>
  <si>
    <t>3+/2-</t>
  </si>
  <si>
    <t>;1-/2-</t>
  </si>
  <si>
    <t>2+/3+</t>
  </si>
  <si>
    <t>2-;</t>
  </si>
  <si>
    <t>2/21;</t>
  </si>
  <si>
    <t>2/3+</t>
  </si>
  <si>
    <t>11+;</t>
  </si>
  <si>
    <t>4</t>
  </si>
  <si>
    <t>;2-/2-</t>
  </si>
  <si>
    <t>-</t>
  </si>
  <si>
    <t>10MR</t>
  </si>
  <si>
    <t>3-1;</t>
  </si>
  <si>
    <t>TMS-S</t>
  </si>
  <si>
    <t>TS</t>
  </si>
  <si>
    <t>infection near node</t>
  </si>
  <si>
    <t>;/2</t>
  </si>
  <si>
    <t>10MS</t>
  </si>
  <si>
    <t>;12/2;</t>
  </si>
  <si>
    <t>31</t>
  </si>
  <si>
    <t>3+/;1</t>
  </si>
  <si>
    <t>2C</t>
  </si>
  <si>
    <t>11+</t>
  </si>
  <si>
    <t>60MS</t>
  </si>
  <si>
    <t>5MR</t>
  </si>
  <si>
    <t>12;</t>
  </si>
  <si>
    <t>30MS-S</t>
  </si>
  <si>
    <t>40MS-S</t>
  </si>
  <si>
    <t>infection near node, neck</t>
  </si>
  <si>
    <t>Sr38?</t>
  </si>
  <si>
    <t>Sr2,7a,38</t>
  </si>
  <si>
    <t>1+3-</t>
  </si>
  <si>
    <t>60MR-MS</t>
  </si>
  <si>
    <t>;1/;13</t>
  </si>
  <si>
    <t>0/20S</t>
  </si>
  <si>
    <t>40MR-MS</t>
  </si>
  <si>
    <t>2/2+</t>
  </si>
  <si>
    <t>10R-MR</t>
  </si>
  <si>
    <t>0;/2</t>
  </si>
  <si>
    <t>2/;</t>
  </si>
  <si>
    <t>++</t>
  </si>
  <si>
    <t>Local ck 1</t>
  </si>
  <si>
    <t>McNair 701</t>
  </si>
  <si>
    <t>Local ck 2</t>
  </si>
  <si>
    <t>NC11361-60</t>
  </si>
  <si>
    <t>Sr17</t>
  </si>
  <si>
    <t>Local ck 3</t>
  </si>
  <si>
    <t>Prairie Red</t>
  </si>
  <si>
    <t>2-/3+</t>
  </si>
  <si>
    <t>30MR</t>
  </si>
  <si>
    <t>Local ck 4</t>
  </si>
  <si>
    <t>Sisson</t>
  </si>
  <si>
    <t>0;2-</t>
  </si>
  <si>
    <t>Sr31,36</t>
  </si>
  <si>
    <t>Notes and explanations for stem rust evaluation of breeding germplasm</t>
  </si>
  <si>
    <t>A. Races used in seedling evaluations:</t>
  </si>
  <si>
    <t>Race</t>
  </si>
  <si>
    <t>Origin</t>
  </si>
  <si>
    <t>Virulence on differential genes</t>
  </si>
  <si>
    <t>MN, USA</t>
  </si>
  <si>
    <t>5 8a 9a 9d 9g 10 17 21 McN</t>
  </si>
  <si>
    <t>5 6 8a 9b 9d 9g 10 11 17 21 McN</t>
  </si>
  <si>
    <t>5 6 7b 8a 9a 9b 9d 9g 21 36 McN</t>
  </si>
  <si>
    <t>5 7b 8a  9d 9e 9g 10 11 17 21 36 Tmp McN</t>
  </si>
  <si>
    <t>5 6 7b 8a 9a 9b 9d 9e 9g 10 11 17  21 30 36 38 Tmp McN</t>
  </si>
  <si>
    <t>TTKSK</t>
  </si>
  <si>
    <t>Kenya</t>
  </si>
  <si>
    <t>5 6 7b 8a 9a 9b 9d 9e 9g 10 11 17  21 30 31 38 McN</t>
  </si>
  <si>
    <t>TTKTT</t>
  </si>
  <si>
    <t>5 6 7b 8a 9a 9b 9d 9e 9g 10 11 17  21 24 30 31 38 Tmp McN</t>
  </si>
  <si>
    <t>B. Seedling rating scale:</t>
  </si>
  <si>
    <t>0 to 4 infection type scale of Stakmen et al., 3 or 4 are considered susceptible</t>
  </si>
  <si>
    <t>"/" denotes hetergeneous, the predominant type given first.</t>
  </si>
  <si>
    <t>C. Field stem rust nursery evaluations:</t>
  </si>
  <si>
    <t>Entries were planted in 1-m row plots perpendicular to spreader rows of mixed susceptible wheat lines in X-13 field, and hill-plots in M-9G field</t>
  </si>
  <si>
    <t xml:space="preserve">Nurseries were inoculated by spray inoculations with a composite of races QFCSC, QTHJC, RCRSC, RTQQC, and TPMKC.  </t>
  </si>
  <si>
    <t xml:space="preserve">F. Field ratings: </t>
  </si>
  <si>
    <t>*BIN</t>
  </si>
  <si>
    <t>*BIN-Black internode, a likely indication of the presence of Sr2. This trait is considered to be more consistent than pseudo black chaff (PBC) in the St. Paul nursery.</t>
  </si>
  <si>
    <t>Stem rust terminal severity (%) and infection responses (R, MR, MS, S or combination thereof) were rated when entries were at the soft dough stage</t>
  </si>
  <si>
    <t>STRIPE RUST INFECTION TYPE (ITa) AND SEVERITY (%) ON CULTIVARS AND LINES IN THE SRPN UNDER NATURAL INFECTION IN 2022</t>
  </si>
  <si>
    <t>Pullman, WA</t>
  </si>
  <si>
    <r>
      <t>Mt. Vernon, WA</t>
    </r>
    <r>
      <rPr>
        <b/>
        <vertAlign val="superscript"/>
        <sz val="12"/>
        <color rgb="FF000000"/>
        <rFont val="Arial"/>
        <family val="2"/>
      </rPr>
      <t>b</t>
    </r>
  </si>
  <si>
    <t>Walla Walla, WA</t>
  </si>
  <si>
    <t>Lind, WA</t>
  </si>
  <si>
    <t>Central Ferry, WA</t>
  </si>
  <si>
    <t>Fks 10.5</t>
  </si>
  <si>
    <t>Fks 4</t>
  </si>
  <si>
    <t>Fks 10</t>
  </si>
  <si>
    <t>Fks 11</t>
  </si>
  <si>
    <t>Fks 10.54</t>
  </si>
  <si>
    <t>Field</t>
  </si>
  <si>
    <t>PLOT</t>
  </si>
  <si>
    <t>IT</t>
  </si>
  <si>
    <t>%</t>
  </si>
  <si>
    <r>
      <t>Summary</t>
    </r>
    <r>
      <rPr>
        <b/>
        <vertAlign val="superscript"/>
        <sz val="12"/>
        <color indexed="8"/>
        <rFont val="Arial"/>
        <family val="2"/>
      </rPr>
      <t>c</t>
    </r>
  </si>
  <si>
    <r>
      <t>rating</t>
    </r>
    <r>
      <rPr>
        <b/>
        <vertAlign val="superscript"/>
        <sz val="12"/>
        <color indexed="8"/>
        <rFont val="Arial"/>
        <family val="2"/>
      </rPr>
      <t>d</t>
    </r>
  </si>
  <si>
    <r>
      <t>resistance</t>
    </r>
    <r>
      <rPr>
        <b/>
        <vertAlign val="superscript"/>
        <sz val="12"/>
        <color indexed="8"/>
        <rFont val="Arial"/>
        <family val="2"/>
      </rPr>
      <t>e</t>
    </r>
  </si>
  <si>
    <t>MR</t>
  </si>
  <si>
    <t>Moderate</t>
  </si>
  <si>
    <t>No</t>
  </si>
  <si>
    <t>Low</t>
  </si>
  <si>
    <t>2,9</t>
  </si>
  <si>
    <t>2,100</t>
  </si>
  <si>
    <t>High</t>
  </si>
  <si>
    <t>MS</t>
  </si>
  <si>
    <t>2,8</t>
  </si>
  <si>
    <t>2,80</t>
  </si>
  <si>
    <t>10,80</t>
  </si>
  <si>
    <t>CHK</t>
  </si>
  <si>
    <t>PS279</t>
  </si>
  <si>
    <t>END</t>
  </si>
  <si>
    <r>
      <rPr>
        <vertAlign val="superscript"/>
        <sz val="12"/>
        <color indexed="8"/>
        <rFont val="Arial"/>
        <family val="2"/>
      </rPr>
      <t>a</t>
    </r>
    <r>
      <rPr>
        <sz val="12"/>
        <color indexed="8"/>
        <rFont val="Arial"/>
        <family val="2"/>
      </rPr>
      <t xml:space="preserve"> Infection Type (IT) was recorded based on the 0-9 scale with ITs 8 and 9 combined as 8 (the most susceptible reaction) in field data.  Generally</t>
    </r>
  </si>
  <si>
    <t xml:space="preserve">  IT 0-3 are considered resistant, 4-6 intermediate, and 7-9 susceptible. Heterogenous reactions of an entry were indicated by two or more ITs </t>
  </si>
  <si>
    <t xml:space="preserve">  separated by "," for most plants with the first IT and few plants with the second IT or connected with "-" for entries containing plants with </t>
  </si>
  <si>
    <t xml:space="preserve">  continuous ITs.</t>
  </si>
  <si>
    <r>
      <rPr>
        <vertAlign val="superscript"/>
        <sz val="12"/>
        <color indexed="8"/>
        <rFont val="Arial"/>
        <family val="2"/>
      </rPr>
      <t>b</t>
    </r>
    <r>
      <rPr>
        <sz val="12"/>
        <color indexed="8"/>
        <rFont val="Arial"/>
        <family val="2"/>
      </rPr>
      <t xml:space="preserve"> Entries with a high IT in the first note, but a low IT in the second note at Mt. Vernon (LOC 05) may indicate that they have high-temperature, adult-plant </t>
    </r>
  </si>
  <si>
    <t xml:space="preserve">  (HTAP) resistance. </t>
  </si>
  <si>
    <r>
      <rPr>
        <vertAlign val="superscript"/>
        <sz val="12"/>
        <color indexed="8"/>
        <rFont val="Arial"/>
        <family val="2"/>
      </rPr>
      <t>c</t>
    </r>
    <r>
      <rPr>
        <sz val="12"/>
        <color indexed="8"/>
        <rFont val="Arial"/>
        <family val="2"/>
      </rPr>
      <t xml:space="preserve"> R = resistant, MR = moderately resistant, MS = moderately susceptible, and S =susceptible.</t>
    </r>
  </si>
  <si>
    <r>
      <rPr>
        <vertAlign val="superscript"/>
        <sz val="12"/>
        <color indexed="8"/>
        <rFont val="Arial"/>
        <family val="2"/>
      </rPr>
      <t>d</t>
    </r>
    <r>
      <rPr>
        <sz val="12"/>
        <color indexed="8"/>
        <rFont val="Arial"/>
        <family val="2"/>
      </rPr>
      <t xml:space="preserve"> 1 = most resistant and 9 most susceptible.</t>
    </r>
  </si>
  <si>
    <t xml:space="preserve">  Note: The summary and ratings are based on the highest IT and % severity to discourge use of race-specific resistance. </t>
  </si>
  <si>
    <r>
      <rPr>
        <vertAlign val="superscript"/>
        <sz val="12"/>
        <rFont val="Arial"/>
        <family val="2"/>
      </rPr>
      <t>e</t>
    </r>
    <r>
      <rPr>
        <sz val="12"/>
        <rFont val="Arial"/>
        <family val="2"/>
      </rPr>
      <t xml:space="preserve">  The high-temperature adult-plant (HTAP) resistance data were based on greenhouse tests. Unknown = Whether the entry has HTAP resistance or not </t>
    </r>
  </si>
  <si>
    <t xml:space="preserve">  couldn't be determined as it was resistant to all tested races in the seedling stage.</t>
  </si>
  <si>
    <t xml:space="preserve">STRIPE RUST INFECTION TYPE (IT) ON SEEDLINGS AND ADULT-PLANTS OF CULTIVARS AND LINES IN THE SRPN UNDER CONTROLLED GREENHOUSE CONDITIONS </t>
  </si>
  <si>
    <t xml:space="preserve">Level of </t>
  </si>
  <si>
    <r>
      <t>Seedling Tests</t>
    </r>
    <r>
      <rPr>
        <b/>
        <vertAlign val="superscript"/>
        <sz val="12"/>
        <color indexed="8"/>
        <rFont val="Arial"/>
        <family val="2"/>
      </rPr>
      <t>b</t>
    </r>
  </si>
  <si>
    <r>
      <t>Adult-plant Tests</t>
    </r>
    <r>
      <rPr>
        <b/>
        <vertAlign val="superscript"/>
        <sz val="12"/>
        <color indexed="8"/>
        <rFont val="Arial"/>
        <family val="2"/>
      </rPr>
      <t>b</t>
    </r>
  </si>
  <si>
    <t>possible</t>
  </si>
  <si>
    <r>
      <t>(4-20</t>
    </r>
    <r>
      <rPr>
        <b/>
        <vertAlign val="superscript"/>
        <sz val="12"/>
        <color indexed="8"/>
        <rFont val="Arial"/>
        <family val="2"/>
      </rPr>
      <t>o</t>
    </r>
    <r>
      <rPr>
        <b/>
        <sz val="12"/>
        <color indexed="8"/>
        <rFont val="Arial"/>
        <family val="2"/>
      </rPr>
      <t>C)</t>
    </r>
  </si>
  <si>
    <r>
      <t>(10-30</t>
    </r>
    <r>
      <rPr>
        <b/>
        <vertAlign val="superscript"/>
        <sz val="12"/>
        <color indexed="8"/>
        <rFont val="Arial"/>
        <family val="2"/>
      </rPr>
      <t>o</t>
    </r>
    <r>
      <rPr>
        <b/>
        <sz val="12"/>
        <color indexed="8"/>
        <rFont val="Arial"/>
        <family val="2"/>
      </rPr>
      <t>C)</t>
    </r>
  </si>
  <si>
    <r>
      <t>HTAP</t>
    </r>
    <r>
      <rPr>
        <b/>
        <vertAlign val="superscript"/>
        <sz val="12"/>
        <rFont val="Arial"/>
        <family val="2"/>
      </rPr>
      <t>c</t>
    </r>
  </si>
  <si>
    <t>PSTv-4</t>
  </si>
  <si>
    <t>PSTv-14</t>
  </si>
  <si>
    <t>PSTv-37</t>
  </si>
  <si>
    <t>PSTv-40</t>
  </si>
  <si>
    <t>PSTv-51</t>
  </si>
  <si>
    <t>resistance</t>
  </si>
  <si>
    <t>3,5,5</t>
  </si>
  <si>
    <t>2,2,2</t>
  </si>
  <si>
    <t>5,5,5</t>
  </si>
  <si>
    <t>9,9,9</t>
  </si>
  <si>
    <t>8,8,8</t>
  </si>
  <si>
    <t>7,7,8</t>
  </si>
  <si>
    <t>5,5,6</t>
  </si>
  <si>
    <t>3,4,4</t>
  </si>
  <si>
    <t>5,6,6</t>
  </si>
  <si>
    <t>6,6,6</t>
  </si>
  <si>
    <t>7,7,7</t>
  </si>
  <si>
    <t>2,3,5</t>
  </si>
  <si>
    <t>3,3,3</t>
  </si>
  <si>
    <t>2,2,3</t>
  </si>
  <si>
    <t>3,3,5</t>
  </si>
  <si>
    <t>8,8 8</t>
  </si>
  <si>
    <t>2,3,3</t>
  </si>
  <si>
    <t>2,2,5</t>
  </si>
  <si>
    <t>8,8,9</t>
  </si>
  <si>
    <t>2,5,5</t>
  </si>
  <si>
    <r>
      <t>a</t>
    </r>
    <r>
      <rPr>
        <sz val="12"/>
        <color indexed="8"/>
        <rFont val="Arial"/>
        <family val="2"/>
      </rPr>
      <t xml:space="preserve"> Infection Type (IT) was recorded based on the 0-9 scale with ITs 8 and 9 combined as 8 (the most susceptible reaction) in field data.  Generally</t>
    </r>
  </si>
  <si>
    <t xml:space="preserve">  IT 0-3 are considered resistant, 4-6 intermediate, and 7-9 susceptible. Heterogenous reactions of an entry were indicated by two or more ITs separated</t>
  </si>
  <si>
    <t xml:space="preserve">  by "," for most plants with the first IT and few plants with the second IT and the number of plants for each IT is indicated in "( )".  For adult-plant tests, if the flag </t>
  </si>
  <si>
    <t xml:space="preserve">  leaf has a IT different from the leaf below, the ITs are separated by"/" with the flag leaf IT first.</t>
  </si>
  <si>
    <r>
      <t>b</t>
    </r>
    <r>
      <rPr>
        <sz val="12"/>
        <color indexed="8"/>
        <rFont val="Arial"/>
        <family val="2"/>
      </rPr>
      <t xml:space="preserve"> The seedling tests were conducted for each race with 5-7 plants.  For adult-plant tests, seeds were planted in late  November and seedlings of about 3-5 cm were</t>
    </r>
  </si>
  <si>
    <r>
      <t xml:space="preserve">  vernalized at 2-4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>C for 6 to 9 weeks and then transplanted into big pots and grown in the greenhouse (10 to 25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C diurnal temperature cycle, 16h light) from January to  </t>
    </r>
  </si>
  <si>
    <t xml:space="preserve">  March. Plants at boot to flowering stages were inoculated with a mixture of urediniospores of a particular race with talc powdery at about 1:20 ratio, incubated for 20 to  </t>
  </si>
  <si>
    <r>
      <t xml:space="preserve">  24 h in a dew chamber (dark, 10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>C) and then grown in a greenhouse growth chamber at the 10-30</t>
    </r>
    <r>
      <rPr>
        <vertAlign val="superscript"/>
        <sz val="12"/>
        <color indexed="8"/>
        <rFont val="Arial"/>
        <family val="2"/>
      </rPr>
      <t>o</t>
    </r>
    <r>
      <rPr>
        <sz val="12"/>
        <color indexed="8"/>
        <rFont val="Arial"/>
        <family val="2"/>
      </rPr>
      <t xml:space="preserve">C diurnal temperature cycle with 16 h light. IT was recorded for each   </t>
    </r>
  </si>
  <si>
    <t xml:space="preserve">  plant 18 to 20 days after inoculation.</t>
  </si>
  <si>
    <r>
      <t>c</t>
    </r>
    <r>
      <rPr>
        <sz val="12"/>
        <color indexed="8"/>
        <rFont val="Arial"/>
        <family val="2"/>
      </rPr>
      <t xml:space="preserve"> Entries with a high IT in the seedling low-temperature test but with a low IT  to all tested three races in the adult-plant tests under high temperatures have possibly </t>
    </r>
  </si>
  <si>
    <t xml:space="preserve">   high-temperature adult-plant (HTAP) resistance.  Some of the entries are susceptible to all tested races in seedling stage, but resistant to one or two races and</t>
  </si>
  <si>
    <t xml:space="preserve">  susceptible to the other race(s) in the adult-plant stage, indicating race-specificity of the adult-plant resistance.</t>
  </si>
  <si>
    <t xml:space="preserve">     PSTv-4:    1,6,9,17,27,SP,Tye/5,7,8,10,15,24,32,43,44,Tr1,Exp2 </t>
  </si>
  <si>
    <t xml:space="preserve">     PSTv-14:  1,6,7,8,9,17,27,43,44,Tr1,Exp2,Tye/5,10,15,24,32,SP</t>
  </si>
  <si>
    <t xml:space="preserve">     PSTv-37:   6,7,8,9,17,27,43,44,Tr1,Exp2/1,5,10,15,24,32,SP,Tye</t>
  </si>
  <si>
    <t xml:space="preserve">     PSTv-40:   6,7,8,9,10,24,27,32,43,44,Tr1,Exp2/1,5,15,17,SP,Tye  </t>
  </si>
  <si>
    <t xml:space="preserve">     PSTv-51:  1,6,7,8,9,10,17,24,27,32,43,44,SP,Tr1,Exp2,Tye/5,15</t>
  </si>
  <si>
    <r>
      <t xml:space="preserve">  Virulence/avirulence formulae (</t>
    </r>
    <r>
      <rPr>
        <i/>
        <sz val="12"/>
        <color indexed="8"/>
        <rFont val="Arial"/>
        <family val="2"/>
      </rPr>
      <t>Yr</t>
    </r>
    <r>
      <rPr>
        <sz val="12"/>
        <color indexed="8"/>
        <rFont val="Arial"/>
        <family val="2"/>
      </rPr>
      <t xml:space="preserve"> genes) of the tested races:</t>
    </r>
  </si>
  <si>
    <t>HTAP</t>
  </si>
  <si>
    <t>Overall</t>
  </si>
  <si>
    <t>Plots not harvested due to uneven stands or extreme drought</t>
  </si>
  <si>
    <t>2 replications</t>
  </si>
  <si>
    <t>Chillicothe, TX</t>
  </si>
  <si>
    <t>Table 16. Agronomic Observations of 2022 SRPN Entries</t>
  </si>
  <si>
    <t xml:space="preserve">Freeze Damage </t>
  </si>
  <si>
    <t>Stripe Rust at Central Ferry WA</t>
  </si>
  <si>
    <t>Stripe Rust at Pullman WA</t>
  </si>
  <si>
    <t>Infection type MN Zadoks 60</t>
  </si>
  <si>
    <t>Severity MN Zadoks 60</t>
  </si>
  <si>
    <t>Infection type MN Zadoks 75</t>
  </si>
  <si>
    <t>Severity MN Zadoks 75</t>
  </si>
  <si>
    <t>Stripe rust developed later than usual at Central Ferry due to gees predation.  All plants grew back.</t>
  </si>
  <si>
    <t>Because stripe rust was low in 2021 due to drought, we inoculated both locations with a spore mixture collected from Pullman in previous years.</t>
  </si>
  <si>
    <t>The main race present in Pullman is Pstv 37, which is the main race present in the US</t>
  </si>
  <si>
    <t>Temperatures in Washington have been unseasonable cold through June</t>
  </si>
  <si>
    <t>Precipitation has been significantly above average from March through June</t>
  </si>
  <si>
    <t>These conditions resulted in severe stripe rust pressure.</t>
  </si>
  <si>
    <t>High temperature adult plant resistance was likely beginning to be effective by the second rating at Central Ferry</t>
  </si>
  <si>
    <t>High temperature adult plant resistance was likely not effective by the rating at Pullman</t>
  </si>
  <si>
    <t>We could not rate a second time at Pullman because several plants were senescing due to their susceptibility</t>
  </si>
  <si>
    <t xml:space="preserve">If I marked seg, there is a chance that the line is segregating for stripe rust resistance.  </t>
  </si>
  <si>
    <t>If I marked two scores for a line, it has the majority of the first score and a few plants with the second score.</t>
  </si>
  <si>
    <t>YRIT is the infection type measured on the reduced scale.  2 usually denotes seedling resistance, 5 indicates adult plant resistance and 8 is suceptible</t>
  </si>
  <si>
    <t xml:space="preserve">The severity (percent leafes infected) was estimated on the top two leaves on a line basis </t>
  </si>
  <si>
    <t>Plots were planted in 3 ft. head rows, four across with 12 inch spacing</t>
  </si>
  <si>
    <t xml:space="preserve">Just a note thatt there is excellent resistance present in many of these lines.  The genes that you are using are effective.  </t>
  </si>
  <si>
    <t xml:space="preserve">Phenotype is a visual score of the percent of spikes which are infected. </t>
  </si>
  <si>
    <t xml:space="preserve">Infection was good this year. </t>
  </si>
  <si>
    <t>% Infection</t>
  </si>
  <si>
    <t>Goehner, NE</t>
  </si>
  <si>
    <t xml:space="preserve">WSMV </t>
  </si>
  <si>
    <t>Rating scale 1-9 with 1 being no virus and 9 being 100% severity</t>
  </si>
  <si>
    <t>Dighton, KS</t>
  </si>
  <si>
    <t>Table 20. Sawfly Damage of 2022 SRPN Entries</t>
  </si>
  <si>
    <t>Sawfly Damage</t>
  </si>
  <si>
    <t>Rating scale 1-9, 1 being no cutting and 9 being 100% cut.</t>
  </si>
  <si>
    <t>Hailed out</t>
  </si>
  <si>
    <t>No stand</t>
  </si>
  <si>
    <t>Walsh, CO</t>
  </si>
  <si>
    <t>Ag. Research Station, Lethbridge, Alberta – H. Sidhu</t>
  </si>
  <si>
    <t>Lodging</t>
  </si>
  <si>
    <t xml:space="preserve">Grain Yield </t>
  </si>
  <si>
    <t>Overall Average (kg/ha)</t>
  </si>
  <si>
    <t>Regression Coef. (b)</t>
  </si>
  <si>
    <r>
      <t>r</t>
    </r>
    <r>
      <rPr>
        <b/>
        <vertAlign val="superscript"/>
        <sz val="12"/>
        <rFont val="Arial"/>
        <family val="2"/>
      </rPr>
      <t>2</t>
    </r>
  </si>
  <si>
    <t>l.s.d. (alpha = 0.05)</t>
  </si>
  <si>
    <t>MSE</t>
  </si>
  <si>
    <t>n</t>
  </si>
  <si>
    <t>CV</t>
  </si>
  <si>
    <t>Table 9.  Stability Analysis of 2022 SRPN Entries.</t>
  </si>
  <si>
    <t>Overall SRPN</t>
  </si>
  <si>
    <t>Texas</t>
  </si>
  <si>
    <t>Oklahoma</t>
  </si>
  <si>
    <t>Kansas</t>
  </si>
  <si>
    <t>Colorado</t>
  </si>
  <si>
    <t>Nebraska</t>
  </si>
  <si>
    <t>South Dakota</t>
  </si>
  <si>
    <t>Southeast*</t>
  </si>
  <si>
    <r>
      <t xml:space="preserve">Northwest </t>
    </r>
    <r>
      <rPr>
        <b/>
        <vertAlign val="superscript"/>
        <sz val="12"/>
        <rFont val="Arial"/>
        <family val="2"/>
      </rPr>
      <t>*2</t>
    </r>
  </si>
  <si>
    <r>
      <t xml:space="preserve">Southwest </t>
    </r>
    <r>
      <rPr>
        <b/>
        <vertAlign val="superscript"/>
        <sz val="12"/>
        <rFont val="Arial"/>
        <family val="2"/>
      </rPr>
      <t>*3</t>
    </r>
  </si>
  <si>
    <r>
      <t xml:space="preserve">Northeast </t>
    </r>
    <r>
      <rPr>
        <b/>
        <vertAlign val="superscript"/>
        <sz val="12"/>
        <rFont val="Arial"/>
        <family val="2"/>
      </rPr>
      <t>*5</t>
    </r>
  </si>
  <si>
    <t>* Locations with significant factor loadings to multiple zones were inlcuded in each.</t>
  </si>
  <si>
    <r>
      <t xml:space="preserve">Dakota Lakes, SD </t>
    </r>
    <r>
      <rPr>
        <vertAlign val="superscript"/>
        <sz val="12"/>
        <rFont val="Arial"/>
        <family val="2"/>
      </rPr>
      <t>*4</t>
    </r>
  </si>
  <si>
    <r>
      <t xml:space="preserve">Hutchinson, KS </t>
    </r>
    <r>
      <rPr>
        <vertAlign val="superscript"/>
        <sz val="12"/>
        <rFont val="Arial"/>
        <family val="2"/>
      </rPr>
      <t>*5</t>
    </r>
  </si>
  <si>
    <t>Table 5.  Mean and l.s.d. for Grain Yields of 45 Entries in the 2022 SRPN, by State and Production Zone (kg/ha).</t>
  </si>
  <si>
    <t>Lahoma, OK*</t>
  </si>
  <si>
    <r>
      <t>Fort Collins, CO</t>
    </r>
    <r>
      <rPr>
        <vertAlign val="superscript"/>
        <sz val="12"/>
        <rFont val="Arial"/>
        <family val="2"/>
      </rPr>
      <t>*2</t>
    </r>
  </si>
  <si>
    <r>
      <t>Bushland, TX (Irr.)</t>
    </r>
    <r>
      <rPr>
        <vertAlign val="superscript"/>
        <sz val="12"/>
        <rFont val="Arial"/>
        <family val="2"/>
      </rPr>
      <t>*3</t>
    </r>
  </si>
  <si>
    <r>
      <t>Central South Dakota</t>
    </r>
    <r>
      <rPr>
        <b/>
        <vertAlign val="superscript"/>
        <sz val="12"/>
        <rFont val="Arial"/>
        <family val="2"/>
      </rPr>
      <t>*4</t>
    </r>
  </si>
  <si>
    <t>Grain Volume Weight</t>
  </si>
  <si>
    <t>Heading Date</t>
  </si>
  <si>
    <t>Plant Height</t>
  </si>
  <si>
    <t>(kg/ha)</t>
  </si>
  <si>
    <t>(kg/hl)</t>
  </si>
  <si>
    <t>(DOY)</t>
  </si>
  <si>
    <t>(cm)</t>
  </si>
  <si>
    <t>Table 18. Sawfly</t>
  </si>
  <si>
    <t>Table 19. SB SS Virus</t>
  </si>
  <si>
    <t>Table 20. Wheat Mosaic Virus Data</t>
  </si>
  <si>
    <t>Table 15 Hessian fly data for 2022 SRPN Entries.</t>
  </si>
  <si>
    <t>Table 7. Plant Height (cm) for 2022 SRPN Entries.</t>
  </si>
  <si>
    <t>Table 4. Mean (kg/ha) and l.s.d. for Grain Yields of 45 Entries in the 2022 Southern Regional Performance Nursery.</t>
  </si>
  <si>
    <t>Preliminary Index of Tables in the 2022 Southern Regional Performance Nursery (SRPN)</t>
  </si>
  <si>
    <t>Table 3. Agronomic Summary of 2022 SRPN.</t>
  </si>
  <si>
    <t>Table 2. Entries of 2022 Southern Regional Performance Nursery (SRPN) .</t>
  </si>
  <si>
    <t>Adjacent susceptible check 'Vona' was rated as resistant, so skeptical about this line rating</t>
  </si>
  <si>
    <r>
      <t>Grain Yield</t>
    </r>
    <r>
      <rPr>
        <b/>
        <vertAlign val="superscript"/>
        <sz val="12"/>
        <rFont val="Arial"/>
        <family val="2"/>
      </rPr>
      <t>*</t>
    </r>
  </si>
  <si>
    <t>*Only locations with 3 replications are included in calculations.</t>
  </si>
  <si>
    <t>W. Berzonsky, R. Thapa, S. Howser</t>
  </si>
  <si>
    <t xml:space="preserve">University of Nebraska, Lincoln, NE – K. Frels, G. Dorn, R. Little, S. Wegulo, J. Millhouse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</si>
</sst>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/d/yy;@"/>
    <numFmt numFmtId="166" formatCode="##.0"/>
    <numFmt numFmtId="167" formatCode="0.000"/>
  </numFmts>
  <fonts count="5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trike/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trike/>
      <sz val="12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name val="Arial"/>
      <family val="2"/>
    </font>
    <font>
      <vertAlign val="superscript"/>
      <sz val="12"/>
      <name val="Arial"/>
      <family val="2"/>
    </font>
    <font>
      <vertAlign val="superscript"/>
      <sz val="12"/>
      <color indexed="8"/>
      <name val="Arial"/>
      <family val="2"/>
    </font>
    <font>
      <strike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rgb="FF201F1E"/>
      <name val="Arial"/>
      <family val="2"/>
    </font>
    <font>
      <b/>
      <sz val="12"/>
      <color rgb="FF201F1E"/>
      <name val="Arial"/>
      <family val="2"/>
    </font>
    <font>
      <u/>
      <sz val="12"/>
      <color theme="10"/>
      <name val="Arial"/>
      <family val="2"/>
    </font>
    <font>
      <b/>
      <vertAlign val="superscript"/>
      <sz val="12"/>
      <color rgb="FF000000"/>
      <name val="Arial"/>
      <family val="2"/>
    </font>
    <font>
      <b/>
      <vertAlign val="superscript"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2"/>
      <color rgb="FF000000"/>
      <name val="Arial"/>
      <family val="2"/>
    </font>
    <font>
      <sz val="10"/>
      <name val="System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C1C1C1"/>
      </left>
      <right/>
      <top/>
      <bottom/>
      <diagonal/>
    </border>
  </borders>
  <cellStyleXfs count="48">
    <xf numFmtId="0" fontId="0" fillId="0" borderId="0"/>
    <xf numFmtId="0" fontId="27" fillId="0" borderId="0"/>
    <xf numFmtId="0" fontId="19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8" fillId="0" borderId="0"/>
    <xf numFmtId="0" fontId="30" fillId="0" borderId="0"/>
    <xf numFmtId="0" fontId="30" fillId="0" borderId="0"/>
    <xf numFmtId="0" fontId="22" fillId="0" borderId="0"/>
    <xf numFmtId="0" fontId="23" fillId="0" borderId="0"/>
    <xf numFmtId="0" fontId="27" fillId="0" borderId="0"/>
    <xf numFmtId="0" fontId="20" fillId="0" borderId="0"/>
    <xf numFmtId="0" fontId="20" fillId="0" borderId="0"/>
    <xf numFmtId="0" fontId="28" fillId="0" borderId="0"/>
    <xf numFmtId="0" fontId="19" fillId="0" borderId="0"/>
    <xf numFmtId="0" fontId="19" fillId="0" borderId="0"/>
    <xf numFmtId="0" fontId="35" fillId="0" borderId="0"/>
    <xf numFmtId="0" fontId="36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35" fillId="0" borderId="0"/>
    <xf numFmtId="0" fontId="28" fillId="0" borderId="0"/>
    <xf numFmtId="0" fontId="19" fillId="0" borderId="0"/>
    <xf numFmtId="0" fontId="19" fillId="0" borderId="0"/>
    <xf numFmtId="0" fontId="45" fillId="0" borderId="0" applyNumberFormat="0" applyFill="0" applyBorder="0" applyAlignment="0" applyProtection="0"/>
    <xf numFmtId="0" fontId="53" fillId="0" borderId="0"/>
    <xf numFmtId="0" fontId="54" fillId="0" borderId="0"/>
    <xf numFmtId="0" fontId="19" fillId="0" borderId="0"/>
    <xf numFmtId="0" fontId="28" fillId="0" borderId="0"/>
  </cellStyleXfs>
  <cellXfs count="495">
    <xf numFmtId="0" fontId="0" fillId="0" borderId="0" xfId="0"/>
    <xf numFmtId="0" fontId="24" fillId="0" borderId="0" xfId="0" applyFont="1" applyAlignment="1">
      <alignment horizontal="left"/>
    </xf>
    <xf numFmtId="0" fontId="31" fillId="0" borderId="0" xfId="0" applyFont="1"/>
    <xf numFmtId="0" fontId="21" fillId="0" borderId="0" xfId="0" applyFont="1"/>
    <xf numFmtId="0" fontId="21" fillId="0" borderId="0" xfId="2" applyFont="1" applyAlignment="1">
      <alignment horizontal="center"/>
    </xf>
    <xf numFmtId="0" fontId="21" fillId="0" borderId="0" xfId="2" applyFont="1"/>
    <xf numFmtId="0" fontId="21" fillId="0" borderId="0" xfId="2" applyFont="1" applyAlignment="1">
      <alignment horizontal="left"/>
    </xf>
    <xf numFmtId="0" fontId="21" fillId="0" borderId="0" xfId="2" applyFont="1" applyAlignment="1">
      <alignment horizontal="left" wrapText="1"/>
    </xf>
    <xf numFmtId="0" fontId="21" fillId="0" borderId="0" xfId="2" applyFont="1" applyAlignment="1">
      <alignment wrapText="1"/>
    </xf>
    <xf numFmtId="0" fontId="31" fillId="0" borderId="0" xfId="0" applyFont="1" applyAlignment="1">
      <alignment horizontal="center"/>
    </xf>
    <xf numFmtId="0" fontId="21" fillId="0" borderId="0" xfId="13" applyFo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1" fillId="0" borderId="0" xfId="0" applyFont="1" applyAlignment="1">
      <alignment wrapText="1"/>
    </xf>
    <xf numFmtId="0" fontId="25" fillId="0" borderId="0" xfId="16" applyFont="1" applyAlignment="1">
      <alignment shrinkToFit="1"/>
    </xf>
    <xf numFmtId="0" fontId="21" fillId="0" borderId="0" xfId="13" applyFont="1" applyAlignment="1">
      <alignment horizontal="left"/>
    </xf>
    <xf numFmtId="0" fontId="21" fillId="0" borderId="0" xfId="13" applyFont="1" applyAlignment="1">
      <alignment horizontal="center"/>
    </xf>
    <xf numFmtId="0" fontId="25" fillId="0" borderId="0" xfId="17" applyFont="1" applyAlignment="1">
      <alignment shrinkToFit="1"/>
    </xf>
    <xf numFmtId="0" fontId="21" fillId="0" borderId="0" xfId="2" applyFont="1" applyProtection="1">
      <protection locked="0"/>
    </xf>
    <xf numFmtId="0" fontId="21" fillId="0" borderId="0" xfId="13" applyFont="1" applyAlignment="1">
      <alignment wrapText="1"/>
    </xf>
    <xf numFmtId="0" fontId="21" fillId="0" borderId="0" xfId="14" applyFont="1"/>
    <xf numFmtId="0" fontId="21" fillId="0" borderId="0" xfId="14" applyFont="1" applyAlignment="1">
      <alignment horizontal="left"/>
    </xf>
    <xf numFmtId="0" fontId="21" fillId="0" borderId="0" xfId="14" applyFont="1" applyAlignment="1">
      <alignment shrinkToFit="1"/>
    </xf>
    <xf numFmtId="0" fontId="21" fillId="0" borderId="0" xfId="14" applyFont="1" applyAlignment="1">
      <alignment horizontal="center"/>
    </xf>
    <xf numFmtId="0" fontId="21" fillId="0" borderId="0" xfId="14" applyFont="1" applyAlignment="1">
      <alignment wrapText="1"/>
    </xf>
    <xf numFmtId="0" fontId="21" fillId="0" borderId="0" xfId="14" applyFont="1" applyAlignment="1">
      <alignment vertical="center"/>
    </xf>
    <xf numFmtId="0" fontId="21" fillId="0" borderId="0" xfId="7" applyFont="1" applyAlignment="1">
      <alignment vertical="center"/>
    </xf>
    <xf numFmtId="49" fontId="21" fillId="0" borderId="0" xfId="2" applyNumberFormat="1" applyFont="1"/>
    <xf numFmtId="0" fontId="21" fillId="0" borderId="0" xfId="2" applyFont="1" applyAlignment="1">
      <alignment vertical="center" wrapText="1"/>
    </xf>
    <xf numFmtId="0" fontId="31" fillId="0" borderId="0" xfId="0" applyFont="1" applyAlignment="1">
      <alignment horizontal="left"/>
    </xf>
    <xf numFmtId="0" fontId="24" fillId="0" borderId="1" xfId="2" applyFont="1" applyBorder="1" applyAlignment="1">
      <alignment horizontal="center"/>
    </xf>
    <xf numFmtId="0" fontId="24" fillId="0" borderId="1" xfId="2" applyFont="1" applyBorder="1"/>
    <xf numFmtId="0" fontId="24" fillId="0" borderId="1" xfId="2" applyFont="1" applyBorder="1" applyAlignment="1">
      <alignment horizontal="left" wrapText="1"/>
    </xf>
    <xf numFmtId="0" fontId="24" fillId="0" borderId="1" xfId="2" applyFont="1" applyBorder="1" applyAlignment="1">
      <alignment horizontal="center" wrapText="1"/>
    </xf>
    <xf numFmtId="0" fontId="31" fillId="0" borderId="1" xfId="0" applyFont="1" applyBorder="1"/>
    <xf numFmtId="0" fontId="21" fillId="0" borderId="1" xfId="0" applyFont="1" applyBorder="1"/>
    <xf numFmtId="0" fontId="24" fillId="0" borderId="0" xfId="2" applyFont="1"/>
    <xf numFmtId="0" fontId="19" fillId="0" borderId="0" xfId="4"/>
    <xf numFmtId="0" fontId="26" fillId="0" borderId="0" xfId="4" applyFont="1"/>
    <xf numFmtId="0" fontId="24" fillId="0" borderId="2" xfId="15" applyFont="1" applyBorder="1" applyAlignment="1">
      <alignment horizontal="center" wrapText="1"/>
    </xf>
    <xf numFmtId="0" fontId="24" fillId="0" borderId="0" xfId="1" applyFont="1" applyAlignment="1">
      <alignment wrapText="1"/>
    </xf>
    <xf numFmtId="0" fontId="21" fillId="0" borderId="0" xfId="1" applyFont="1" applyAlignment="1">
      <alignment wrapText="1"/>
    </xf>
    <xf numFmtId="0" fontId="24" fillId="0" borderId="0" xfId="15" applyFont="1" applyAlignment="1">
      <alignment wrapText="1"/>
    </xf>
    <xf numFmtId="0" fontId="21" fillId="0" borderId="0" xfId="15" applyFont="1" applyAlignment="1">
      <alignment wrapText="1"/>
    </xf>
    <xf numFmtId="0" fontId="24" fillId="0" borderId="0" xfId="5" applyFont="1"/>
    <xf numFmtId="0" fontId="24" fillId="0" borderId="0" xfId="0" applyFont="1"/>
    <xf numFmtId="0" fontId="33" fillId="0" borderId="0" xfId="0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49" fontId="21" fillId="0" borderId="0" xfId="2" applyNumberFormat="1" applyFont="1" applyAlignment="1">
      <alignment horizontal="left"/>
    </xf>
    <xf numFmtId="0" fontId="21" fillId="0" borderId="0" xfId="20" applyFont="1"/>
    <xf numFmtId="49" fontId="33" fillId="0" borderId="0" xfId="21" applyNumberFormat="1" applyFont="1" applyAlignment="1">
      <alignment horizontal="right" vertical="top"/>
    </xf>
    <xf numFmtId="0" fontId="21" fillId="0" borderId="0" xfId="22" applyFont="1"/>
    <xf numFmtId="0" fontId="18" fillId="0" borderId="0" xfId="22" applyFont="1" applyAlignment="1">
      <alignment horizontal="center"/>
    </xf>
    <xf numFmtId="0" fontId="21" fillId="0" borderId="0" xfId="19" applyFont="1" applyAlignment="1">
      <alignment horizontal="left"/>
    </xf>
    <xf numFmtId="0" fontId="21" fillId="0" borderId="0" xfId="19" applyFont="1" applyAlignment="1">
      <alignment horizontal="left" wrapText="1"/>
    </xf>
    <xf numFmtId="0" fontId="25" fillId="0" borderId="4" xfId="16" applyFont="1" applyBorder="1" applyAlignment="1">
      <alignment horizontal="left" shrinkToFit="1"/>
    </xf>
    <xf numFmtId="0" fontId="25" fillId="0" borderId="0" xfId="16" applyFont="1" applyAlignment="1">
      <alignment horizontal="left" shrinkToFit="1"/>
    </xf>
    <xf numFmtId="0" fontId="25" fillId="0" borderId="5" xfId="16" applyFont="1" applyBorder="1" applyAlignment="1">
      <alignment horizontal="left" shrinkToFit="1"/>
    </xf>
    <xf numFmtId="0" fontId="24" fillId="0" borderId="0" xfId="22" applyFont="1"/>
    <xf numFmtId="0" fontId="33" fillId="0" borderId="3" xfId="2" applyFont="1" applyBorder="1" applyAlignment="1">
      <alignment horizontal="left" wrapText="1"/>
    </xf>
    <xf numFmtId="0" fontId="24" fillId="0" borderId="3" xfId="2" applyFont="1" applyBorder="1"/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33" fillId="0" borderId="0" xfId="2" applyFont="1" applyAlignment="1">
      <alignment horizontal="left"/>
    </xf>
    <xf numFmtId="0" fontId="37" fillId="0" borderId="0" xfId="0" applyFont="1"/>
    <xf numFmtId="0" fontId="18" fillId="0" borderId="0" xfId="2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1" fillId="0" borderId="0" xfId="28" applyFont="1" applyAlignment="1">
      <alignment horizontal="center"/>
    </xf>
    <xf numFmtId="0" fontId="21" fillId="0" borderId="0" xfId="28" applyFont="1"/>
    <xf numFmtId="49" fontId="21" fillId="0" borderId="0" xfId="28" applyNumberFormat="1" applyFont="1" applyAlignment="1">
      <alignment horizontal="center"/>
    </xf>
    <xf numFmtId="0" fontId="37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9" fontId="25" fillId="0" borderId="0" xfId="0" applyNumberFormat="1" applyFont="1" applyAlignment="1">
      <alignment vertical="center"/>
    </xf>
    <xf numFmtId="49" fontId="25" fillId="0" borderId="0" xfId="0" applyNumberFormat="1" applyFont="1" applyAlignment="1">
      <alignment horizontal="left" vertical="center"/>
    </xf>
    <xf numFmtId="49" fontId="37" fillId="0" borderId="3" xfId="0" applyNumberFormat="1" applyFont="1" applyBorder="1" applyAlignment="1">
      <alignment horizontal="left" vertical="center"/>
    </xf>
    <xf numFmtId="49" fontId="25" fillId="0" borderId="0" xfId="0" applyNumberFormat="1" applyFont="1" applyAlignment="1">
      <alignment horizontal="center" vertical="center"/>
    </xf>
    <xf numFmtId="49" fontId="37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49" fontId="25" fillId="0" borderId="0" xfId="0" quotePrefix="1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vertical="center"/>
    </xf>
    <xf numFmtId="49" fontId="37" fillId="0" borderId="0" xfId="0" applyNumberFormat="1" applyFont="1" applyAlignment="1">
      <alignment vertical="center" wrapText="1"/>
    </xf>
    <xf numFmtId="49" fontId="37" fillId="0" borderId="3" xfId="0" applyNumberFormat="1" applyFont="1" applyBorder="1" applyAlignment="1">
      <alignment vertical="center"/>
    </xf>
    <xf numFmtId="0" fontId="37" fillId="0" borderId="3" xfId="0" applyFont="1" applyBorder="1"/>
    <xf numFmtId="49" fontId="37" fillId="0" borderId="3" xfId="0" applyNumberFormat="1" applyFont="1" applyBorder="1" applyAlignment="1">
      <alignment horizontal="left" vertical="center" wrapText="1"/>
    </xf>
    <xf numFmtId="0" fontId="24" fillId="0" borderId="0" xfId="2" applyFont="1" applyAlignment="1">
      <alignment horizontal="left"/>
    </xf>
    <xf numFmtId="0" fontId="24" fillId="0" borderId="0" xfId="2" applyFont="1" applyAlignment="1">
      <alignment horizontal="center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24" fillId="0" borderId="0" xfId="2" applyFont="1" applyAlignment="1">
      <alignment horizontal="center" vertical="center"/>
    </xf>
    <xf numFmtId="0" fontId="16" fillId="0" borderId="0" xfId="27" applyFont="1" applyAlignment="1">
      <alignment horizontal="center"/>
    </xf>
    <xf numFmtId="1" fontId="21" fillId="0" borderId="0" xfId="31" applyNumberFormat="1" applyFont="1" applyAlignment="1">
      <alignment horizontal="center"/>
    </xf>
    <xf numFmtId="1" fontId="21" fillId="0" borderId="0" xfId="32" applyNumberFormat="1" applyFont="1" applyAlignment="1">
      <alignment horizontal="center"/>
    </xf>
    <xf numFmtId="0" fontId="21" fillId="0" borderId="0" xfId="32" applyFont="1" applyAlignment="1">
      <alignment horizontal="center"/>
    </xf>
    <xf numFmtId="1" fontId="21" fillId="0" borderId="0" xfId="2" applyNumberFormat="1" applyFont="1" applyAlignment="1">
      <alignment horizontal="center"/>
    </xf>
    <xf numFmtId="1" fontId="21" fillId="0" borderId="0" xfId="30" applyNumberFormat="1" applyFont="1" applyAlignment="1">
      <alignment horizontal="center"/>
    </xf>
    <xf numFmtId="0" fontId="21" fillId="0" borderId="0" xfId="30" applyFont="1" applyAlignment="1">
      <alignment horizontal="center"/>
    </xf>
    <xf numFmtId="1" fontId="21" fillId="0" borderId="0" xfId="33" applyNumberFormat="1" applyFont="1" applyAlignment="1">
      <alignment horizontal="center"/>
    </xf>
    <xf numFmtId="0" fontId="21" fillId="0" borderId="0" xfId="33" applyFont="1" applyAlignment="1">
      <alignment horizontal="center"/>
    </xf>
    <xf numFmtId="1" fontId="21" fillId="0" borderId="0" xfId="34" applyNumberFormat="1" applyFont="1" applyAlignment="1">
      <alignment horizontal="center"/>
    </xf>
    <xf numFmtId="1" fontId="25" fillId="0" borderId="0" xfId="2" applyNumberFormat="1" applyFont="1" applyAlignment="1">
      <alignment horizontal="center"/>
    </xf>
    <xf numFmtId="1" fontId="21" fillId="0" borderId="0" xfId="2" applyNumberFormat="1" applyFont="1" applyAlignment="1">
      <alignment horizontal="center" vertical="center" wrapText="1"/>
    </xf>
    <xf numFmtId="0" fontId="21" fillId="0" borderId="0" xfId="25" applyFont="1" applyAlignment="1">
      <alignment horizontal="left"/>
    </xf>
    <xf numFmtId="0" fontId="21" fillId="0" borderId="0" xfId="5" applyFont="1" applyAlignment="1">
      <alignment horizontal="left"/>
    </xf>
    <xf numFmtId="0" fontId="21" fillId="0" borderId="1" xfId="2" applyFont="1" applyBorder="1" applyAlignment="1">
      <alignment horizontal="center"/>
    </xf>
    <xf numFmtId="1" fontId="16" fillId="0" borderId="0" xfId="2" applyNumberFormat="1" applyFont="1" applyAlignment="1">
      <alignment horizontal="center" vertical="top"/>
    </xf>
    <xf numFmtId="1" fontId="21" fillId="0" borderId="0" xfId="25" applyNumberFormat="1" applyFont="1" applyAlignment="1">
      <alignment horizontal="center" vertical="top"/>
    </xf>
    <xf numFmtId="1" fontId="21" fillId="0" borderId="0" xfId="2" applyNumberFormat="1" applyFont="1" applyAlignment="1">
      <alignment horizontal="center" vertical="top"/>
    </xf>
    <xf numFmtId="164" fontId="16" fillId="0" borderId="0" xfId="2" applyNumberFormat="1" applyFont="1" applyAlignment="1">
      <alignment horizontal="center"/>
    </xf>
    <xf numFmtId="164" fontId="21" fillId="0" borderId="0" xfId="25" applyNumberFormat="1" applyFont="1" applyAlignment="1">
      <alignment horizontal="center"/>
    </xf>
    <xf numFmtId="1" fontId="21" fillId="0" borderId="0" xfId="25" applyNumberFormat="1" applyFont="1" applyAlignment="1">
      <alignment horizontal="center"/>
    </xf>
    <xf numFmtId="164" fontId="21" fillId="0" borderId="0" xfId="2" applyNumberFormat="1" applyFont="1" applyAlignment="1">
      <alignment horizontal="center"/>
    </xf>
    <xf numFmtId="1" fontId="16" fillId="0" borderId="0" xfId="2" applyNumberFormat="1" applyFont="1" applyAlignment="1">
      <alignment horizontal="center"/>
    </xf>
    <xf numFmtId="0" fontId="16" fillId="0" borderId="0" xfId="2" applyFont="1" applyAlignment="1">
      <alignment horizontal="center"/>
    </xf>
    <xf numFmtId="0" fontId="21" fillId="0" borderId="0" xfId="25" applyFont="1" applyAlignment="1">
      <alignment horizontal="center"/>
    </xf>
    <xf numFmtId="164" fontId="32" fillId="0" borderId="0" xfId="2" applyNumberFormat="1" applyFont="1" applyAlignment="1">
      <alignment horizontal="center"/>
    </xf>
    <xf numFmtId="0" fontId="34" fillId="0" borderId="0" xfId="2" applyFont="1" applyAlignment="1">
      <alignment horizontal="center"/>
    </xf>
    <xf numFmtId="165" fontId="21" fillId="0" borderId="1" xfId="2" applyNumberFormat="1" applyFont="1" applyBorder="1" applyAlignment="1">
      <alignment horizontal="center"/>
    </xf>
    <xf numFmtId="165" fontId="21" fillId="0" borderId="1" xfId="2" applyNumberFormat="1" applyFont="1" applyBorder="1" applyAlignment="1">
      <alignment horizontal="left"/>
    </xf>
    <xf numFmtId="165" fontId="21" fillId="0" borderId="1" xfId="27" applyNumberFormat="1" applyFont="1" applyBorder="1" applyAlignment="1">
      <alignment horizontal="center" shrinkToFit="1"/>
    </xf>
    <xf numFmtId="165" fontId="21" fillId="0" borderId="1" xfId="27" applyNumberFormat="1" applyFont="1" applyBorder="1" applyAlignment="1">
      <alignment horizontal="center"/>
    </xf>
    <xf numFmtId="165" fontId="21" fillId="0" borderId="0" xfId="2" applyNumberFormat="1" applyFont="1" applyAlignment="1">
      <alignment horizontal="left"/>
    </xf>
    <xf numFmtId="165" fontId="21" fillId="0" borderId="0" xfId="2" applyNumberFormat="1" applyFont="1" applyAlignment="1">
      <alignment horizontal="center"/>
    </xf>
    <xf numFmtId="165" fontId="21" fillId="0" borderId="0" xfId="27" applyNumberFormat="1" applyFont="1" applyAlignment="1">
      <alignment horizontal="center" shrinkToFit="1"/>
    </xf>
    <xf numFmtId="165" fontId="21" fillId="0" borderId="0" xfId="27" applyNumberFormat="1" applyFont="1" applyAlignment="1">
      <alignment horizontal="center"/>
    </xf>
    <xf numFmtId="0" fontId="34" fillId="0" borderId="0" xfId="2" applyFont="1" applyAlignment="1">
      <alignment horizontal="left"/>
    </xf>
    <xf numFmtId="164" fontId="21" fillId="0" borderId="0" xfId="33" applyNumberFormat="1" applyFont="1" applyAlignment="1">
      <alignment horizontal="center"/>
    </xf>
    <xf numFmtId="0" fontId="21" fillId="0" borderId="1" xfId="2" applyFont="1" applyBorder="1"/>
    <xf numFmtId="0" fontId="24" fillId="0" borderId="6" xfId="22" applyFont="1" applyBorder="1"/>
    <xf numFmtId="0" fontId="33" fillId="0" borderId="6" xfId="0" applyFont="1" applyBorder="1"/>
    <xf numFmtId="0" fontId="33" fillId="0" borderId="6" xfId="0" applyFont="1" applyBorder="1" applyAlignment="1">
      <alignment horizontal="left"/>
    </xf>
    <xf numFmtId="0" fontId="24" fillId="0" borderId="0" xfId="22" applyFont="1" applyAlignment="1">
      <alignment horizontal="center"/>
    </xf>
    <xf numFmtId="0" fontId="25" fillId="0" borderId="0" xfId="0" applyFont="1" applyAlignment="1">
      <alignment horizontal="center" vertical="top"/>
    </xf>
    <xf numFmtId="1" fontId="2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0" fillId="0" borderId="0" xfId="0" applyFont="1" applyAlignment="1">
      <alignment horizontal="left"/>
    </xf>
    <xf numFmtId="0" fontId="25" fillId="0" borderId="0" xfId="0" applyFont="1" applyAlignment="1">
      <alignment horizontal="left" vertical="top"/>
    </xf>
    <xf numFmtId="164" fontId="21" fillId="0" borderId="1" xfId="2" applyNumberFormat="1" applyFont="1" applyBorder="1" applyAlignment="1">
      <alignment horizontal="center"/>
    </xf>
    <xf numFmtId="0" fontId="25" fillId="0" borderId="4" xfId="16" applyFont="1" applyBorder="1" applyAlignment="1">
      <alignment shrinkToFit="1"/>
    </xf>
    <xf numFmtId="0" fontId="25" fillId="0" borderId="5" xfId="16" applyFont="1" applyBorder="1" applyAlignment="1">
      <alignment shrinkToFit="1"/>
    </xf>
    <xf numFmtId="0" fontId="15" fillId="0" borderId="0" xfId="2" applyFont="1" applyAlignment="1">
      <alignment vertical="center"/>
    </xf>
    <xf numFmtId="0" fontId="15" fillId="0" borderId="0" xfId="2" applyFont="1"/>
    <xf numFmtId="1" fontId="21" fillId="0" borderId="1" xfId="2" applyNumberFormat="1" applyFont="1" applyBorder="1" applyAlignment="1">
      <alignment horizontal="center"/>
    </xf>
    <xf numFmtId="0" fontId="21" fillId="0" borderId="0" xfId="2" applyFont="1" applyAlignment="1">
      <alignment horizontal="center" vertical="top" wrapText="1"/>
    </xf>
    <xf numFmtId="0" fontId="21" fillId="0" borderId="1" xfId="2" applyFont="1" applyBorder="1" applyAlignment="1">
      <alignment wrapText="1"/>
    </xf>
    <xf numFmtId="0" fontId="15" fillId="0" borderId="0" xfId="0" applyFont="1"/>
    <xf numFmtId="0" fontId="21" fillId="0" borderId="0" xfId="0" applyFont="1" applyAlignment="1">
      <alignment horizontal="left" wrapText="1"/>
    </xf>
    <xf numFmtId="0" fontId="21" fillId="0" borderId="0" xfId="0" applyFont="1" applyAlignment="1">
      <alignment vertical="top" wrapText="1"/>
    </xf>
    <xf numFmtId="0" fontId="33" fillId="0" borderId="6" xfId="0" applyFont="1" applyBorder="1" applyAlignment="1">
      <alignment horizontal="left" wrapText="1"/>
    </xf>
    <xf numFmtId="0" fontId="33" fillId="0" borderId="6" xfId="0" applyFont="1" applyBorder="1" applyAlignment="1">
      <alignment horizontal="center"/>
    </xf>
    <xf numFmtId="0" fontId="33" fillId="0" borderId="6" xfId="9" applyFont="1" applyBorder="1"/>
    <xf numFmtId="0" fontId="24" fillId="0" borderId="6" xfId="0" applyFont="1" applyBorder="1" applyAlignment="1">
      <alignment horizontal="center"/>
    </xf>
    <xf numFmtId="0" fontId="21" fillId="0" borderId="1" xfId="22" applyFont="1" applyBorder="1"/>
    <xf numFmtId="1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25" fillId="0" borderId="0" xfId="17" applyFont="1" applyAlignment="1">
      <alignment wrapText="1" shrinkToFit="1"/>
    </xf>
    <xf numFmtId="0" fontId="41" fillId="0" borderId="0" xfId="0" applyFont="1"/>
    <xf numFmtId="0" fontId="24" fillId="0" borderId="0" xfId="0" applyFont="1" applyAlignment="1">
      <alignment horizontal="center"/>
    </xf>
    <xf numFmtId="14" fontId="33" fillId="0" borderId="0" xfId="0" applyNumberFormat="1" applyFont="1" applyAlignment="1">
      <alignment horizontal="center"/>
    </xf>
    <xf numFmtId="0" fontId="24" fillId="0" borderId="6" xfId="2" applyFont="1" applyBorder="1" applyAlignment="1">
      <alignment horizontal="left"/>
    </xf>
    <xf numFmtId="0" fontId="24" fillId="0" borderId="6" xfId="2" applyFont="1" applyBorder="1"/>
    <xf numFmtId="0" fontId="28" fillId="0" borderId="0" xfId="0" applyFont="1"/>
    <xf numFmtId="0" fontId="21" fillId="0" borderId="0" xfId="19" applyFont="1"/>
    <xf numFmtId="0" fontId="42" fillId="0" borderId="0" xfId="2" applyFont="1"/>
    <xf numFmtId="0" fontId="21" fillId="0" borderId="0" xfId="19" applyFont="1" applyAlignment="1">
      <alignment horizontal="center"/>
    </xf>
    <xf numFmtId="0" fontId="21" fillId="0" borderId="0" xfId="19" applyFont="1" applyAlignment="1">
      <alignment wrapText="1"/>
    </xf>
    <xf numFmtId="0" fontId="21" fillId="0" borderId="0" xfId="20" applyFont="1" applyAlignment="1">
      <alignment horizontal="left"/>
    </xf>
    <xf numFmtId="0" fontId="21" fillId="0" borderId="0" xfId="20" applyFont="1" applyAlignment="1">
      <alignment shrinkToFit="1"/>
    </xf>
    <xf numFmtId="0" fontId="21" fillId="0" borderId="0" xfId="20" applyFont="1" applyAlignment="1">
      <alignment horizontal="center"/>
    </xf>
    <xf numFmtId="0" fontId="21" fillId="0" borderId="0" xfId="20" applyFont="1" applyAlignment="1">
      <alignment wrapText="1"/>
    </xf>
    <xf numFmtId="0" fontId="21" fillId="0" borderId="0" xfId="20" applyFont="1" applyAlignment="1">
      <alignment vertical="center"/>
    </xf>
    <xf numFmtId="0" fontId="33" fillId="0" borderId="0" xfId="21" applyFont="1" applyAlignment="1">
      <alignment horizontal="left"/>
    </xf>
    <xf numFmtId="0" fontId="33" fillId="0" borderId="0" xfId="21" applyFont="1"/>
    <xf numFmtId="0" fontId="43" fillId="0" borderId="0" xfId="21" applyFont="1" applyAlignment="1">
      <alignment horizontal="left"/>
    </xf>
    <xf numFmtId="49" fontId="33" fillId="0" borderId="0" xfId="21" applyNumberFormat="1" applyFont="1" applyAlignment="1">
      <alignment horizontal="left" vertical="top"/>
    </xf>
    <xf numFmtId="0" fontId="33" fillId="0" borderId="0" xfId="21" applyFont="1" applyAlignment="1">
      <alignment horizontal="left" vertical="top"/>
    </xf>
    <xf numFmtId="0" fontId="33" fillId="0" borderId="6" xfId="21" applyFont="1" applyBorder="1" applyAlignment="1">
      <alignment horizontal="left"/>
    </xf>
    <xf numFmtId="0" fontId="33" fillId="0" borderId="6" xfId="21" applyFont="1" applyBorder="1" applyAlignment="1">
      <alignment horizontal="left" vertical="top"/>
    </xf>
    <xf numFmtId="0" fontId="33" fillId="0" borderId="6" xfId="21" applyFont="1" applyBorder="1"/>
    <xf numFmtId="0" fontId="14" fillId="0" borderId="0" xfId="21" applyFont="1" applyAlignment="1">
      <alignment horizontal="left"/>
    </xf>
    <xf numFmtId="49" fontId="14" fillId="0" borderId="0" xfId="21" applyNumberFormat="1" applyFont="1" applyAlignment="1">
      <alignment horizontal="left" vertical="top"/>
    </xf>
    <xf numFmtId="0" fontId="14" fillId="0" borderId="0" xfId="21" applyFont="1" applyAlignment="1">
      <alignment horizontal="left" vertical="top"/>
    </xf>
    <xf numFmtId="49" fontId="21" fillId="0" borderId="0" xfId="21" applyNumberFormat="1" applyFont="1" applyAlignment="1">
      <alignment horizontal="left" vertical="top"/>
    </xf>
    <xf numFmtId="0" fontId="14" fillId="0" borderId="0" xfId="21" applyFont="1"/>
    <xf numFmtId="0" fontId="44" fillId="0" borderId="0" xfId="21" applyFont="1" applyAlignment="1">
      <alignment horizontal="left"/>
    </xf>
    <xf numFmtId="49" fontId="44" fillId="0" borderId="0" xfId="21" applyNumberFormat="1" applyFont="1" applyAlignment="1">
      <alignment horizontal="left" vertical="top" wrapText="1"/>
    </xf>
    <xf numFmtId="0" fontId="44" fillId="0" borderId="0" xfId="21" applyFont="1" applyAlignment="1">
      <alignment horizontal="left" vertical="top" wrapText="1"/>
    </xf>
    <xf numFmtId="0" fontId="44" fillId="0" borderId="0" xfId="21" applyFont="1"/>
    <xf numFmtId="0" fontId="24" fillId="0" borderId="6" xfId="2" applyFont="1" applyBorder="1" applyAlignment="1">
      <alignment horizontal="center" wrapText="1"/>
    </xf>
    <xf numFmtId="0" fontId="33" fillId="0" borderId="0" xfId="23" applyFont="1" applyAlignment="1">
      <alignment horizontal="left"/>
    </xf>
    <xf numFmtId="0" fontId="33" fillId="0" borderId="0" xfId="23" applyFont="1"/>
    <xf numFmtId="0" fontId="33" fillId="0" borderId="0" xfId="23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23" applyFont="1" applyAlignment="1">
      <alignment horizontal="center"/>
    </xf>
    <xf numFmtId="0" fontId="13" fillId="0" borderId="0" xfId="23" applyFont="1"/>
    <xf numFmtId="0" fontId="13" fillId="0" borderId="0" xfId="0" applyFont="1" applyAlignment="1">
      <alignment vertical="center"/>
    </xf>
    <xf numFmtId="0" fontId="21" fillId="0" borderId="0" xfId="39" applyFont="1"/>
    <xf numFmtId="0" fontId="21" fillId="0" borderId="0" xfId="39" applyFont="1" applyAlignment="1">
      <alignment wrapText="1"/>
    </xf>
    <xf numFmtId="0" fontId="21" fillId="0" borderId="0" xfId="39" applyFont="1" applyAlignment="1">
      <alignment vertical="center"/>
    </xf>
    <xf numFmtId="0" fontId="21" fillId="0" borderId="0" xfId="39" applyFont="1" applyAlignment="1">
      <alignment horizontal="left"/>
    </xf>
    <xf numFmtId="0" fontId="13" fillId="0" borderId="0" xfId="23" applyFont="1" applyAlignment="1">
      <alignment horizontal="left"/>
    </xf>
    <xf numFmtId="0" fontId="13" fillId="0" borderId="0" xfId="0" quotePrefix="1" applyFont="1"/>
    <xf numFmtId="0" fontId="13" fillId="0" borderId="0" xfId="23" applyFont="1" applyAlignment="1">
      <alignment vertical="top" wrapText="1"/>
    </xf>
    <xf numFmtId="0" fontId="33" fillId="0" borderId="6" xfId="23" applyFont="1" applyBorder="1" applyAlignment="1">
      <alignment horizontal="left"/>
    </xf>
    <xf numFmtId="14" fontId="33" fillId="0" borderId="6" xfId="23" applyNumberFormat="1" applyFont="1" applyBorder="1" applyAlignment="1">
      <alignment horizontal="center"/>
    </xf>
    <xf numFmtId="0" fontId="33" fillId="0" borderId="6" xfId="23" applyFont="1" applyBorder="1" applyAlignment="1">
      <alignment horizontal="center"/>
    </xf>
    <xf numFmtId="0" fontId="33" fillId="0" borderId="6" xfId="23" applyFont="1" applyBorder="1"/>
    <xf numFmtId="0" fontId="21" fillId="0" borderId="0" xfId="4" applyFont="1"/>
    <xf numFmtId="0" fontId="21" fillId="0" borderId="0" xfId="40" applyFont="1" applyAlignment="1">
      <alignment horizontal="center"/>
    </xf>
    <xf numFmtId="0" fontId="12" fillId="0" borderId="0" xfId="0" applyFont="1" applyAlignment="1">
      <alignment horizontal="left"/>
    </xf>
    <xf numFmtId="0" fontId="21" fillId="0" borderId="0" xfId="40" applyFont="1" applyAlignment="1">
      <alignment horizontal="left"/>
    </xf>
    <xf numFmtId="0" fontId="21" fillId="0" borderId="0" xfId="41" applyFont="1"/>
    <xf numFmtId="0" fontId="21" fillId="0" borderId="0" xfId="40" applyFont="1" applyAlignment="1">
      <alignment horizontal="left" vertical="center"/>
    </xf>
    <xf numFmtId="0" fontId="21" fillId="0" borderId="0" xfId="42" applyFont="1" applyAlignment="1">
      <alignment horizontal="left"/>
    </xf>
    <xf numFmtId="0" fontId="24" fillId="0" borderId="6" xfId="0" applyFont="1" applyBorder="1" applyAlignment="1">
      <alignment horizontal="left"/>
    </xf>
    <xf numFmtId="0" fontId="24" fillId="0" borderId="6" xfId="0" applyFont="1" applyBorder="1"/>
    <xf numFmtId="0" fontId="24" fillId="0" borderId="6" xfId="0" applyFont="1" applyBorder="1" applyAlignment="1">
      <alignment horizontal="center" wrapText="1"/>
    </xf>
    <xf numFmtId="0" fontId="12" fillId="0" borderId="0" xfId="0" applyFont="1"/>
    <xf numFmtId="0" fontId="12" fillId="0" borderId="0" xfId="9" applyFont="1"/>
    <xf numFmtId="0" fontId="12" fillId="0" borderId="0" xfId="0" applyFont="1" applyAlignment="1">
      <alignment horizontal="center"/>
    </xf>
    <xf numFmtId="49" fontId="12" fillId="0" borderId="0" xfId="0" applyNumberFormat="1" applyFont="1" applyAlignment="1" applyProtection="1">
      <alignment horizontal="center"/>
      <protection locked="0"/>
    </xf>
    <xf numFmtId="0" fontId="12" fillId="0" borderId="0" xfId="9" applyFont="1" applyAlignment="1">
      <alignment horizontal="left"/>
    </xf>
    <xf numFmtId="0" fontId="12" fillId="0" borderId="0" xfId="9" quotePrefix="1" applyFont="1" applyAlignment="1">
      <alignment horizontal="left"/>
    </xf>
    <xf numFmtId="0" fontId="12" fillId="0" borderId="0" xfId="0" applyFont="1" applyAlignment="1">
      <alignment horizontal="left" vertical="top" wrapText="1"/>
    </xf>
    <xf numFmtId="0" fontId="12" fillId="0" borderId="0" xfId="9" applyFont="1" applyAlignment="1">
      <alignment horizontal="center"/>
    </xf>
    <xf numFmtId="0" fontId="12" fillId="0" borderId="0" xfId="23" applyFont="1" applyAlignment="1">
      <alignment horizontal="left" vertical="top" wrapText="1"/>
    </xf>
    <xf numFmtId="49" fontId="12" fillId="0" borderId="0" xfId="0" applyNumberFormat="1" applyFont="1" applyAlignment="1" applyProtection="1">
      <alignment horizontal="left" wrapText="1"/>
      <protection locked="0"/>
    </xf>
    <xf numFmtId="0" fontId="24" fillId="0" borderId="0" xfId="9" applyFont="1" applyAlignment="1">
      <alignment horizontal="center"/>
    </xf>
    <xf numFmtId="0" fontId="33" fillId="0" borderId="6" xfId="9" applyFont="1" applyBorder="1" applyAlignment="1">
      <alignment horizontal="center"/>
    </xf>
    <xf numFmtId="0" fontId="21" fillId="0" borderId="0" xfId="2" quotePrefix="1" applyFont="1" applyAlignment="1">
      <alignment horizontal="center"/>
    </xf>
    <xf numFmtId="0" fontId="12" fillId="0" borderId="0" xfId="9" quotePrefix="1" applyFont="1" applyAlignment="1">
      <alignment horizontal="center"/>
    </xf>
    <xf numFmtId="0" fontId="21" fillId="0" borderId="0" xfId="13" quotePrefix="1" applyFont="1" applyAlignment="1">
      <alignment horizontal="center"/>
    </xf>
    <xf numFmtId="0" fontId="21" fillId="0" borderId="0" xfId="14" quotePrefix="1" applyFont="1" applyAlignment="1">
      <alignment horizontal="center"/>
    </xf>
    <xf numFmtId="49" fontId="21" fillId="0" borderId="0" xfId="2" applyNumberFormat="1" applyFont="1" applyAlignment="1">
      <alignment horizontal="center"/>
    </xf>
    <xf numFmtId="0" fontId="21" fillId="0" borderId="0" xfId="0" applyFont="1" applyAlignment="1">
      <alignment horizontal="center" vertical="top" wrapText="1"/>
    </xf>
    <xf numFmtId="0" fontId="21" fillId="0" borderId="0" xfId="0" quotePrefix="1" applyFont="1" applyAlignment="1">
      <alignment horizontal="center"/>
    </xf>
    <xf numFmtId="0" fontId="21" fillId="0" borderId="0" xfId="9" applyAlignment="1">
      <alignment horizontal="center"/>
    </xf>
    <xf numFmtId="0" fontId="32" fillId="0" borderId="0" xfId="9" applyFont="1" applyAlignment="1">
      <alignment horizontal="center"/>
    </xf>
    <xf numFmtId="0" fontId="21" fillId="0" borderId="0" xfId="0" quotePrefix="1" applyFont="1" applyAlignment="1">
      <alignment horizontal="center" vertical="top" wrapText="1"/>
    </xf>
    <xf numFmtId="0" fontId="21" fillId="0" borderId="0" xfId="0" applyFont="1" applyAlignment="1">
      <alignment horizontal="center" wrapText="1"/>
    </xf>
    <xf numFmtId="49" fontId="12" fillId="0" borderId="0" xfId="0" applyNumberFormat="1" applyFont="1" applyAlignment="1" applyProtection="1">
      <alignment horizontal="center" wrapText="1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0" fontId="24" fillId="0" borderId="0" xfId="18" applyFont="1" applyAlignment="1">
      <alignment horizontal="left"/>
    </xf>
    <xf numFmtId="14" fontId="12" fillId="0" borderId="0" xfId="9" applyNumberFormat="1" applyFont="1" applyAlignment="1">
      <alignment horizontal="left"/>
    </xf>
    <xf numFmtId="0" fontId="11" fillId="0" borderId="0" xfId="0" applyFont="1"/>
    <xf numFmtId="0" fontId="11" fillId="0" borderId="0" xfId="23" applyFont="1" applyAlignment="1">
      <alignment horizontal="center"/>
    </xf>
    <xf numFmtId="0" fontId="11" fillId="0" borderId="0" xfId="23" applyFont="1" applyAlignment="1">
      <alignment vertical="top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33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8" fillId="0" borderId="0" xfId="43" applyFont="1" applyBorder="1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24" fillId="0" borderId="6" xfId="2" applyFont="1" applyBorder="1" applyAlignment="1">
      <alignment horizontal="center"/>
    </xf>
    <xf numFmtId="165" fontId="33" fillId="0" borderId="6" xfId="0" applyNumberFormat="1" applyFont="1" applyBorder="1" applyAlignment="1">
      <alignment horizontal="center"/>
    </xf>
    <xf numFmtId="49" fontId="37" fillId="0" borderId="0" xfId="0" applyNumberFormat="1" applyFont="1" applyAlignment="1">
      <alignment horizontal="center" vertical="center"/>
    </xf>
    <xf numFmtId="0" fontId="10" fillId="0" borderId="0" xfId="19" applyFont="1" applyAlignment="1">
      <alignment horizontal="left" vertical="center"/>
    </xf>
    <xf numFmtId="0" fontId="10" fillId="0" borderId="0" xfId="19" applyFont="1" applyAlignment="1">
      <alignment horizontal="left"/>
    </xf>
    <xf numFmtId="0" fontId="18" fillId="0" borderId="0" xfId="2" applyFont="1" applyAlignment="1">
      <alignment horizontal="left"/>
    </xf>
    <xf numFmtId="0" fontId="21" fillId="0" borderId="1" xfId="2" applyFont="1" applyBorder="1" applyAlignment="1">
      <alignment horizontal="left"/>
    </xf>
    <xf numFmtId="0" fontId="25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vertical="center"/>
    </xf>
    <xf numFmtId="49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/>
    <xf numFmtId="0" fontId="10" fillId="0" borderId="0" xfId="2" applyFont="1" applyAlignment="1">
      <alignment horizontal="center"/>
    </xf>
    <xf numFmtId="49" fontId="37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21" fillId="0" borderId="0" xfId="2" applyFont="1" applyAlignment="1">
      <alignment horizontal="left" vertical="top" wrapText="1"/>
    </xf>
    <xf numFmtId="0" fontId="25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49" fontId="37" fillId="0" borderId="6" xfId="0" applyNumberFormat="1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24" fillId="0" borderId="0" xfId="24" applyFont="1"/>
    <xf numFmtId="0" fontId="24" fillId="0" borderId="6" xfId="0" applyFont="1" applyBorder="1" applyAlignment="1">
      <alignment horizontal="center" vertical="center"/>
    </xf>
    <xf numFmtId="0" fontId="25" fillId="0" borderId="6" xfId="0" applyFont="1" applyBorder="1"/>
    <xf numFmtId="0" fontId="21" fillId="0" borderId="0" xfId="0" applyFont="1" applyAlignment="1">
      <alignment horizontal="center" vertical="center" wrapText="1"/>
    </xf>
    <xf numFmtId="1" fontId="21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left" wrapText="1"/>
    </xf>
    <xf numFmtId="0" fontId="9" fillId="0" borderId="0" xfId="0" applyFont="1" applyAlignment="1">
      <alignment horizontal="center"/>
    </xf>
    <xf numFmtId="49" fontId="25" fillId="0" borderId="0" xfId="0" applyNumberFormat="1" applyFont="1" applyAlignment="1">
      <alignment horizontal="left" vertical="center" wrapText="1"/>
    </xf>
    <xf numFmtId="0" fontId="21" fillId="0" borderId="1" xfId="14" applyFont="1" applyBorder="1" applyAlignment="1">
      <alignment horizontal="left"/>
    </xf>
    <xf numFmtId="1" fontId="25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left"/>
    </xf>
    <xf numFmtId="0" fontId="24" fillId="0" borderId="6" xfId="2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27" applyFont="1" applyAlignment="1">
      <alignment horizontal="center"/>
    </xf>
    <xf numFmtId="0" fontId="8" fillId="0" borderId="0" xfId="37" applyFont="1"/>
    <xf numFmtId="164" fontId="8" fillId="0" borderId="0" xfId="0" applyNumberFormat="1" applyFont="1" applyAlignment="1">
      <alignment horizontal="center"/>
    </xf>
    <xf numFmtId="164" fontId="21" fillId="0" borderId="0" xfId="40" applyNumberFormat="1" applyFont="1" applyAlignment="1">
      <alignment horizontal="center"/>
    </xf>
    <xf numFmtId="0" fontId="52" fillId="0" borderId="6" xfId="0" applyFont="1" applyBorder="1" applyAlignment="1">
      <alignment horizontal="center" vertical="center"/>
    </xf>
    <xf numFmtId="0" fontId="7" fillId="0" borderId="6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7" fillId="0" borderId="0" xfId="0" applyFont="1" applyAlignment="1" applyProtection="1">
      <alignment horizontal="center"/>
      <protection locked="0"/>
    </xf>
    <xf numFmtId="166" fontId="25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166" fontId="25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33" fillId="0" borderId="6" xfId="38" applyFont="1" applyBorder="1"/>
    <xf numFmtId="14" fontId="33" fillId="0" borderId="0" xfId="38" applyNumberFormat="1" applyFont="1" applyAlignment="1">
      <alignment horizontal="center"/>
    </xf>
    <xf numFmtId="0" fontId="33" fillId="0" borderId="0" xfId="38" applyFont="1" applyAlignment="1">
      <alignment horizontal="left"/>
    </xf>
    <xf numFmtId="0" fontId="33" fillId="0" borderId="0" xfId="38" applyFont="1"/>
    <xf numFmtId="0" fontId="6" fillId="0" borderId="0" xfId="0" applyFont="1"/>
    <xf numFmtId="0" fontId="6" fillId="0" borderId="0" xfId="0" applyFont="1" applyAlignment="1">
      <alignment horizontal="center"/>
    </xf>
    <xf numFmtId="0" fontId="24" fillId="0" borderId="0" xfId="18" applyFont="1"/>
    <xf numFmtId="0" fontId="21" fillId="0" borderId="0" xfId="38" applyFont="1"/>
    <xf numFmtId="0" fontId="6" fillId="0" borderId="0" xfId="38" applyFont="1" applyAlignment="1">
      <alignment horizontal="center"/>
    </xf>
    <xf numFmtId="0" fontId="6" fillId="0" borderId="0" xfId="38" applyFont="1" applyAlignment="1">
      <alignment horizontal="left"/>
    </xf>
    <xf numFmtId="0" fontId="33" fillId="0" borderId="0" xfId="38" applyFont="1" applyAlignment="1">
      <alignment horizontal="center"/>
    </xf>
    <xf numFmtId="0" fontId="21" fillId="0" borderId="0" xfId="38" applyFont="1" applyAlignment="1">
      <alignment horizontal="left"/>
    </xf>
    <xf numFmtId="0" fontId="24" fillId="0" borderId="0" xfId="38" applyFont="1"/>
    <xf numFmtId="0" fontId="24" fillId="0" borderId="6" xfId="38" applyFont="1" applyBorder="1"/>
    <xf numFmtId="0" fontId="33" fillId="0" borderId="6" xfId="38" applyFont="1" applyBorder="1" applyAlignment="1">
      <alignment horizontal="center" wrapText="1"/>
    </xf>
    <xf numFmtId="0" fontId="33" fillId="0" borderId="6" xfId="38" applyFont="1" applyBorder="1" applyAlignment="1">
      <alignment horizontal="left" wrapText="1"/>
    </xf>
    <xf numFmtId="14" fontId="21" fillId="0" borderId="0" xfId="38" applyNumberFormat="1" applyFont="1" applyAlignment="1">
      <alignment horizontal="left" vertical="top" wrapText="1"/>
    </xf>
    <xf numFmtId="1" fontId="5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21" fillId="0" borderId="0" xfId="40" applyNumberFormat="1" applyFont="1" applyAlignment="1">
      <alignment horizontal="center"/>
    </xf>
    <xf numFmtId="0" fontId="21" fillId="0" borderId="0" xfId="36" applyFont="1" applyAlignment="1">
      <alignment horizontal="center"/>
    </xf>
    <xf numFmtId="2" fontId="24" fillId="0" borderId="0" xfId="44" applyNumberFormat="1" applyFont="1" applyAlignment="1">
      <alignment horizontal="center" wrapText="1"/>
    </xf>
    <xf numFmtId="0" fontId="24" fillId="0" borderId="0" xfId="36" applyFont="1" applyAlignment="1">
      <alignment horizontal="center"/>
    </xf>
    <xf numFmtId="0" fontId="24" fillId="0" borderId="6" xfId="44" applyFont="1" applyBorder="1" applyAlignment="1">
      <alignment horizontal="center" wrapText="1"/>
    </xf>
    <xf numFmtId="0" fontId="21" fillId="0" borderId="6" xfId="36" applyFont="1" applyBorder="1" applyAlignment="1">
      <alignment horizontal="center"/>
    </xf>
    <xf numFmtId="1" fontId="21" fillId="0" borderId="0" xfId="36" applyNumberFormat="1" applyFont="1" applyAlignment="1">
      <alignment horizontal="center"/>
    </xf>
    <xf numFmtId="2" fontId="32" fillId="0" borderId="0" xfId="0" applyNumberFormat="1" applyFont="1" applyAlignment="1">
      <alignment horizontal="center"/>
    </xf>
    <xf numFmtId="1" fontId="21" fillId="0" borderId="1" xfId="36" applyNumberFormat="1" applyFont="1" applyBorder="1" applyAlignment="1">
      <alignment horizontal="center"/>
    </xf>
    <xf numFmtId="1" fontId="21" fillId="0" borderId="0" xfId="25" applyNumberFormat="1" applyFont="1" applyAlignment="1">
      <alignment horizontal="left"/>
    </xf>
    <xf numFmtId="1" fontId="32" fillId="0" borderId="0" xfId="0" applyNumberFormat="1" applyFont="1" applyAlignment="1">
      <alignment horizontal="center"/>
    </xf>
    <xf numFmtId="164" fontId="21" fillId="0" borderId="0" xfId="25" applyNumberFormat="1" applyFont="1" applyAlignment="1">
      <alignment horizontal="left"/>
    </xf>
    <xf numFmtId="164" fontId="32" fillId="0" borderId="0" xfId="0" applyNumberFormat="1" applyFont="1" applyAlignment="1">
      <alignment horizontal="center"/>
    </xf>
    <xf numFmtId="164" fontId="21" fillId="0" borderId="0" xfId="36" applyNumberFormat="1" applyFont="1" applyAlignment="1">
      <alignment horizontal="center"/>
    </xf>
    <xf numFmtId="167" fontId="21" fillId="0" borderId="0" xfId="36" applyNumberFormat="1" applyFont="1" applyAlignment="1">
      <alignment horizontal="center"/>
    </xf>
    <xf numFmtId="0" fontId="2" fillId="0" borderId="0" xfId="0" applyFont="1" applyAlignment="1">
      <alignment vertical="center"/>
    </xf>
    <xf numFmtId="167" fontId="32" fillId="0" borderId="0" xfId="0" applyNumberFormat="1" applyFont="1"/>
    <xf numFmtId="0" fontId="21" fillId="0" borderId="1" xfId="36" applyFont="1" applyBorder="1" applyAlignment="1">
      <alignment horizontal="center"/>
    </xf>
    <xf numFmtId="167" fontId="32" fillId="0" borderId="1" xfId="0" applyNumberFormat="1" applyFont="1" applyBorder="1"/>
    <xf numFmtId="2" fontId="21" fillId="0" borderId="0" xfId="2" applyNumberFormat="1" applyFont="1" applyAlignment="1">
      <alignment horizontal="center"/>
    </xf>
    <xf numFmtId="167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167" fontId="32" fillId="0" borderId="1" xfId="0" applyNumberFormat="1" applyFont="1" applyBorder="1" applyAlignment="1">
      <alignment horizontal="center"/>
    </xf>
    <xf numFmtId="0" fontId="24" fillId="0" borderId="0" xfId="2" applyFont="1" applyAlignment="1">
      <alignment wrapText="1"/>
    </xf>
    <xf numFmtId="0" fontId="24" fillId="0" borderId="0" xfId="2" applyFont="1" applyAlignment="1">
      <alignment horizontal="left" vertical="top" wrapText="1"/>
    </xf>
    <xf numFmtId="0" fontId="24" fillId="0" borderId="0" xfId="2" applyFont="1" applyAlignment="1">
      <alignment vertical="top" wrapText="1"/>
    </xf>
    <xf numFmtId="0" fontId="24" fillId="0" borderId="0" xfId="2" applyFont="1" applyAlignment="1">
      <alignment horizontal="center" vertical="top" wrapText="1"/>
    </xf>
    <xf numFmtId="0" fontId="21" fillId="0" borderId="0" xfId="46" applyFont="1" applyAlignment="1">
      <alignment horizontal="center"/>
    </xf>
    <xf numFmtId="0" fontId="21" fillId="0" borderId="0" xfId="46" applyFont="1"/>
    <xf numFmtId="1" fontId="21" fillId="0" borderId="0" xfId="47" applyNumberFormat="1" applyFont="1" applyAlignment="1">
      <alignment horizontal="center"/>
    </xf>
    <xf numFmtId="0" fontId="21" fillId="0" borderId="0" xfId="27" applyFont="1" applyAlignment="1">
      <alignment horizontal="center" vertical="top" wrapText="1"/>
    </xf>
    <xf numFmtId="1" fontId="21" fillId="0" borderId="0" xfId="27" applyNumberFormat="1" applyFont="1" applyAlignment="1">
      <alignment horizontal="center" vertical="top" wrapText="1"/>
    </xf>
    <xf numFmtId="0" fontId="21" fillId="0" borderId="0" xfId="46" applyFont="1" applyAlignment="1">
      <alignment wrapText="1"/>
    </xf>
    <xf numFmtId="0" fontId="2" fillId="0" borderId="0" xfId="46" applyFont="1" applyAlignment="1">
      <alignment vertical="center"/>
    </xf>
    <xf numFmtId="0" fontId="2" fillId="0" borderId="0" xfId="46" applyFont="1"/>
    <xf numFmtId="1" fontId="21" fillId="0" borderId="0" xfId="27" applyNumberFormat="1" applyFont="1" applyAlignment="1">
      <alignment horizontal="center"/>
    </xf>
    <xf numFmtId="0" fontId="42" fillId="0" borderId="0" xfId="2" applyFont="1" applyAlignment="1">
      <alignment horizontal="center"/>
    </xf>
    <xf numFmtId="1" fontId="42" fillId="0" borderId="0" xfId="2" applyNumberFormat="1" applyFont="1" applyAlignment="1">
      <alignment horizontal="center"/>
    </xf>
    <xf numFmtId="164" fontId="42" fillId="0" borderId="0" xfId="2" applyNumberFormat="1" applyFont="1" applyAlignment="1">
      <alignment horizontal="center"/>
    </xf>
    <xf numFmtId="0" fontId="42" fillId="0" borderId="0" xfId="2" applyFont="1" applyAlignment="1">
      <alignment horizontal="left"/>
    </xf>
    <xf numFmtId="1" fontId="21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 vertical="top" wrapText="1"/>
    </xf>
    <xf numFmtId="0" fontId="21" fillId="0" borderId="6" xfId="2" applyFont="1" applyBorder="1"/>
    <xf numFmtId="1" fontId="2" fillId="0" borderId="0" xfId="30" applyNumberFormat="1" applyFont="1" applyAlignment="1">
      <alignment horizontal="center"/>
    </xf>
    <xf numFmtId="164" fontId="32" fillId="0" borderId="0" xfId="47" applyNumberFormat="1" applyFont="1" applyAlignment="1">
      <alignment horizontal="center" vertical="top" wrapText="1"/>
    </xf>
    <xf numFmtId="0" fontId="21" fillId="0" borderId="0" xfId="5" applyFont="1" applyAlignment="1">
      <alignment horizontal="left" wrapText="1"/>
    </xf>
    <xf numFmtId="0" fontId="21" fillId="0" borderId="0" xfId="5" applyFont="1" applyAlignment="1">
      <alignment horizontal="left" vertical="center"/>
    </xf>
    <xf numFmtId="1" fontId="21" fillId="0" borderId="1" xfId="30" applyNumberFormat="1" applyFont="1" applyBorder="1" applyAlignment="1">
      <alignment horizontal="center"/>
    </xf>
    <xf numFmtId="1" fontId="32" fillId="0" borderId="0" xfId="0" applyNumberFormat="1" applyFont="1" applyAlignment="1">
      <alignment horizontal="center" vertical="top" wrapText="1"/>
    </xf>
    <xf numFmtId="164" fontId="32" fillId="0" borderId="1" xfId="47" applyNumberFormat="1" applyFont="1" applyBorder="1" applyAlignment="1">
      <alignment horizontal="center" vertical="top" wrapText="1"/>
    </xf>
    <xf numFmtId="2" fontId="42" fillId="0" borderId="0" xfId="2" applyNumberFormat="1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2" applyFont="1" applyAlignment="1">
      <alignment horizontal="center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 wrapText="1"/>
    </xf>
    <xf numFmtId="0" fontId="24" fillId="0" borderId="0" xfId="29" applyFont="1" applyAlignment="1">
      <alignment horizontal="center" vertical="center"/>
    </xf>
    <xf numFmtId="0" fontId="24" fillId="0" borderId="0" xfId="29" applyFont="1" applyAlignment="1">
      <alignment horizontal="center" vertical="center" wrapText="1"/>
    </xf>
    <xf numFmtId="0" fontId="21" fillId="0" borderId="0" xfId="2" applyFont="1" applyAlignment="1">
      <alignment horizontal="left" vertical="top" wrapText="1"/>
    </xf>
    <xf numFmtId="0" fontId="21" fillId="0" borderId="0" xfId="27" applyFont="1" applyAlignment="1">
      <alignment horizontal="left" vertical="top" wrapText="1"/>
    </xf>
    <xf numFmtId="0" fontId="39" fillId="0" borderId="0" xfId="2" applyFont="1" applyAlignment="1">
      <alignment horizontal="left" vertical="top" wrapText="1"/>
    </xf>
    <xf numFmtId="0" fontId="21" fillId="0" borderId="0" xfId="27" applyFont="1" applyAlignment="1">
      <alignment horizontal="left" vertical="top" wrapText="1" shrinkToFit="1"/>
    </xf>
    <xf numFmtId="0" fontId="24" fillId="0" borderId="0" xfId="2" applyFont="1" applyAlignment="1">
      <alignment horizontal="center" vertical="top" wrapText="1"/>
    </xf>
    <xf numFmtId="2" fontId="24" fillId="0" borderId="0" xfId="44" applyNumberFormat="1" applyFont="1" applyAlignment="1">
      <alignment horizontal="center" wrapText="1"/>
    </xf>
    <xf numFmtId="0" fontId="24" fillId="0" borderId="0" xfId="0" applyFont="1" applyAlignment="1">
      <alignment horizontal="left" wrapText="1"/>
    </xf>
    <xf numFmtId="0" fontId="33" fillId="0" borderId="0" xfId="0" applyFont="1" applyAlignment="1" applyProtection="1">
      <alignment horizontal="center"/>
      <protection locked="0"/>
    </xf>
    <xf numFmtId="14" fontId="24" fillId="0" borderId="0" xfId="22" applyNumberFormat="1" applyFont="1" applyAlignment="1">
      <alignment horizontal="center"/>
    </xf>
    <xf numFmtId="0" fontId="24" fillId="0" borderId="0" xfId="22" applyFont="1" applyAlignment="1">
      <alignment horizontal="center"/>
    </xf>
    <xf numFmtId="0" fontId="37" fillId="0" borderId="0" xfId="0" applyFont="1" applyAlignment="1">
      <alignment horizontal="center" vertical="center"/>
    </xf>
    <xf numFmtId="49" fontId="37" fillId="0" borderId="0" xfId="0" applyNumberFormat="1" applyFont="1" applyAlignment="1">
      <alignment horizontal="center" vertical="center" wrapText="1"/>
    </xf>
    <xf numFmtId="165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0" fontId="24" fillId="0" borderId="0" xfId="9" applyFont="1" applyAlignment="1">
      <alignment horizontal="center"/>
    </xf>
    <xf numFmtId="14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9" applyFont="1" applyAlignment="1">
      <alignment horizontal="center"/>
    </xf>
    <xf numFmtId="0" fontId="6" fillId="0" borderId="0" xfId="38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4" fillId="0" borderId="0" xfId="0" applyFont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33" fillId="0" borderId="0" xfId="23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/>
    <xf numFmtId="0" fontId="13" fillId="0" borderId="0" xfId="0" applyFont="1" applyAlignment="1">
      <alignment horizontal="left"/>
    </xf>
    <xf numFmtId="0" fontId="21" fillId="0" borderId="0" xfId="0" applyFont="1" applyAlignment="1">
      <alignment vertical="center"/>
    </xf>
    <xf numFmtId="0" fontId="21" fillId="0" borderId="0" xfId="0" applyFont="1" applyAlignment="1">
      <alignment wrapText="1"/>
    </xf>
    <xf numFmtId="0" fontId="21" fillId="0" borderId="0" xfId="16" applyFont="1" applyAlignment="1">
      <alignment shrinkToFit="1"/>
    </xf>
    <xf numFmtId="0" fontId="21" fillId="0" borderId="0" xfId="17" applyFont="1" applyAlignment="1">
      <alignment shrinkToFit="1"/>
    </xf>
    <xf numFmtId="0" fontId="21" fillId="0" borderId="0" xfId="17" applyFont="1" applyAlignment="1">
      <alignment wrapText="1" shrinkToFit="1"/>
    </xf>
    <xf numFmtId="1" fontId="32" fillId="0" borderId="0" xfId="2" applyNumberFormat="1" applyFont="1" applyBorder="1" applyAlignment="1">
      <alignment horizontal="center"/>
    </xf>
    <xf numFmtId="1" fontId="21" fillId="0" borderId="0" xfId="25" applyNumberFormat="1" applyFont="1" applyBorder="1" applyAlignment="1">
      <alignment horizontal="center" vertical="top"/>
    </xf>
    <xf numFmtId="1" fontId="32" fillId="0" borderId="0" xfId="0" applyNumberFormat="1" applyFont="1" applyBorder="1" applyAlignment="1">
      <alignment horizontal="center"/>
    </xf>
    <xf numFmtId="1" fontId="21" fillId="0" borderId="0" xfId="2" applyNumberFormat="1" applyFont="1" applyBorder="1" applyAlignment="1">
      <alignment horizontal="center" vertical="top"/>
    </xf>
    <xf numFmtId="1" fontId="32" fillId="0" borderId="0" xfId="0" applyNumberFormat="1" applyFont="1" applyBorder="1" applyAlignment="1">
      <alignment horizontal="center" vertical="top" wrapText="1"/>
    </xf>
    <xf numFmtId="1" fontId="21" fillId="0" borderId="0" xfId="25" applyNumberFormat="1" applyFont="1" applyBorder="1" applyAlignment="1">
      <alignment horizontal="center"/>
    </xf>
    <xf numFmtId="1" fontId="21" fillId="0" borderId="0" xfId="2" applyNumberFormat="1" applyFont="1" applyBorder="1" applyAlignment="1">
      <alignment horizontal="center"/>
    </xf>
    <xf numFmtId="0" fontId="21" fillId="0" borderId="1" xfId="14" applyFont="1" applyBorder="1"/>
    <xf numFmtId="1" fontId="21" fillId="0" borderId="1" xfId="32" applyNumberFormat="1" applyFont="1" applyBorder="1" applyAlignment="1">
      <alignment horizontal="center"/>
    </xf>
    <xf numFmtId="0" fontId="21" fillId="0" borderId="1" xfId="32" applyFont="1" applyBorder="1" applyAlignment="1">
      <alignment horizontal="center"/>
    </xf>
    <xf numFmtId="1" fontId="21" fillId="0" borderId="1" xfId="31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1" fillId="0" borderId="1" xfId="3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16" fillId="0" borderId="1" xfId="27" applyFont="1" applyBorder="1" applyAlignment="1">
      <alignment horizontal="center"/>
    </xf>
    <xf numFmtId="1" fontId="21" fillId="0" borderId="1" xfId="33" applyNumberFormat="1" applyFont="1" applyBorder="1" applyAlignment="1">
      <alignment horizontal="center"/>
    </xf>
    <xf numFmtId="0" fontId="21" fillId="0" borderId="1" xfId="33" applyFont="1" applyBorder="1" applyAlignment="1">
      <alignment horizontal="center"/>
    </xf>
    <xf numFmtId="1" fontId="21" fillId="0" borderId="1" xfId="34" applyNumberFormat="1" applyFont="1" applyBorder="1" applyAlignment="1">
      <alignment horizontal="center"/>
    </xf>
    <xf numFmtId="1" fontId="21" fillId="0" borderId="7" xfId="0" applyNumberFormat="1" applyFont="1" applyBorder="1" applyAlignment="1">
      <alignment horizontal="center" vertical="top" wrapText="1"/>
    </xf>
    <xf numFmtId="0" fontId="21" fillId="0" borderId="1" xfId="46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" fontId="21" fillId="0" borderId="1" xfId="47" applyNumberFormat="1" applyFont="1" applyBorder="1" applyAlignment="1">
      <alignment horizontal="center"/>
    </xf>
    <xf numFmtId="0" fontId="21" fillId="0" borderId="1" xfId="27" applyFont="1" applyBorder="1" applyAlignment="1">
      <alignment horizontal="center" vertical="top" wrapText="1"/>
    </xf>
    <xf numFmtId="1" fontId="21" fillId="0" borderId="1" xfId="27" applyNumberFormat="1" applyFont="1" applyBorder="1" applyAlignment="1">
      <alignment horizontal="center" vertical="top" wrapText="1"/>
    </xf>
    <xf numFmtId="164" fontId="21" fillId="0" borderId="1" xfId="33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4" fillId="0" borderId="1" xfId="21" applyFont="1" applyBorder="1" applyAlignment="1">
      <alignment horizontal="left"/>
    </xf>
    <xf numFmtId="49" fontId="14" fillId="0" borderId="1" xfId="21" applyNumberFormat="1" applyFont="1" applyBorder="1" applyAlignment="1">
      <alignment horizontal="left" vertical="top"/>
    </xf>
    <xf numFmtId="0" fontId="14" fillId="0" borderId="1" xfId="21" applyFont="1" applyBorder="1" applyAlignment="1">
      <alignment horizontal="left" vertical="top"/>
    </xf>
    <xf numFmtId="49" fontId="21" fillId="0" borderId="1" xfId="21" applyNumberFormat="1" applyFont="1" applyBorder="1" applyAlignment="1">
      <alignment horizontal="left" vertical="top"/>
    </xf>
    <xf numFmtId="0" fontId="14" fillId="0" borderId="1" xfId="21" applyFont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49" fontId="12" fillId="0" borderId="1" xfId="0" applyNumberFormat="1" applyFont="1" applyBorder="1" applyAlignment="1" applyProtection="1">
      <alignment horizontal="left"/>
      <protection locked="0"/>
    </xf>
    <xf numFmtId="49" fontId="12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 applyAlignment="1">
      <alignment horizontal="center"/>
    </xf>
    <xf numFmtId="0" fontId="21" fillId="0" borderId="1" xfId="14" applyFont="1" applyBorder="1" applyAlignment="1">
      <alignment horizontal="center"/>
    </xf>
    <xf numFmtId="0" fontId="12" fillId="0" borderId="1" xfId="9" applyFont="1" applyBorder="1" applyAlignment="1">
      <alignment horizontal="center"/>
    </xf>
    <xf numFmtId="0" fontId="12" fillId="0" borderId="1" xfId="9" quotePrefix="1" applyFont="1" applyBorder="1" applyAlignment="1">
      <alignment horizontal="center"/>
    </xf>
    <xf numFmtId="0" fontId="12" fillId="0" borderId="1" xfId="9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38" applyFont="1" applyBorder="1" applyAlignment="1">
      <alignment horizontal="center"/>
    </xf>
    <xf numFmtId="0" fontId="6" fillId="0" borderId="1" xfId="38" applyFont="1" applyBorder="1" applyAlignment="1">
      <alignment horizontal="left"/>
    </xf>
    <xf numFmtId="0" fontId="21" fillId="0" borderId="1" xfId="20" applyFont="1" applyBorder="1" applyAlignment="1">
      <alignment horizontal="left"/>
    </xf>
    <xf numFmtId="0" fontId="21" fillId="0" borderId="1" xfId="20" applyFont="1" applyBorder="1"/>
    <xf numFmtId="0" fontId="21" fillId="0" borderId="1" xfId="40" applyFont="1" applyBorder="1" applyAlignment="1">
      <alignment horizontal="left"/>
    </xf>
    <xf numFmtId="0" fontId="21" fillId="0" borderId="1" xfId="41" applyFont="1" applyBorder="1"/>
    <xf numFmtId="164" fontId="21" fillId="0" borderId="1" xfId="40" applyNumberFormat="1" applyFont="1" applyBorder="1" applyAlignment="1">
      <alignment horizontal="center"/>
    </xf>
    <xf numFmtId="1" fontId="21" fillId="0" borderId="1" xfId="40" applyNumberFormat="1" applyFont="1" applyBorder="1" applyAlignment="1">
      <alignment horizontal="center"/>
    </xf>
    <xf numFmtId="0" fontId="21" fillId="0" borderId="1" xfId="4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21" fillId="0" borderId="1" xfId="39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1" xfId="23" applyFont="1" applyBorder="1" applyAlignment="1">
      <alignment horizontal="center"/>
    </xf>
    <xf numFmtId="0" fontId="13" fillId="0" borderId="1" xfId="23" applyFont="1" applyBorder="1"/>
    <xf numFmtId="0" fontId="1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23" applyFont="1" applyBorder="1" applyAlignment="1">
      <alignment horizontal="center"/>
    </xf>
    <xf numFmtId="0" fontId="11" fillId="0" borderId="1" xfId="0" applyFont="1" applyBorder="1"/>
    <xf numFmtId="0" fontId="21" fillId="0" borderId="0" xfId="36" applyFont="1" applyAlignment="1">
      <alignment horizontal="left" vertical="top" wrapText="1"/>
    </xf>
  </cellXfs>
  <cellStyles count="48">
    <cellStyle name="chemes]_x000a__x000a_Sci-Fi=_x000a__x000a_Nature=_x000a__x000a_robin=_x000a__x000a__x000a__x000a_[SoundScheme.Nature]_x000a__x000a_SystemAsterisk=C:\SNDSYS 2" xfId="28" xr:uid="{2F720175-03EC-499F-8C78-A7CD1B79361E}"/>
    <cellStyle name="chemes]_x000a__x000a_Sci-Fi=_x000a__x000a_Nature=_x000a__x000a_robin=_x000a__x000a__x000a__x000a_[SoundScheme.Nature]_x000a__x000a_SystemAsterisk=C:\SNDSYS 3 2" xfId="1" xr:uid="{00000000-0005-0000-0000-000000000000}"/>
    <cellStyle name="Hyperlink" xfId="43" builtinId="8"/>
    <cellStyle name="N1 2 2" xfId="24" xr:uid="{800C7D94-15AD-4B5D-941B-213096ED79E5}"/>
    <cellStyle name="Normal" xfId="0" builtinId="0"/>
    <cellStyle name="Normal 10 2 2 2 2" xfId="47" xr:uid="{7298CE43-C526-4694-A55E-BFA59E47F451}"/>
    <cellStyle name="Normal 10 2 23" xfId="2" xr:uid="{00000000-0005-0000-0000-000002000000}"/>
    <cellStyle name="Normal 10 2 24" xfId="3" xr:uid="{00000000-0005-0000-0000-000003000000}"/>
    <cellStyle name="Normal 10 2 3" xfId="27" xr:uid="{F3B59DDD-C082-4468-ACC8-E33BDFFA74A5}"/>
    <cellStyle name="Normal 100 3" xfId="30" xr:uid="{BE25EA36-A304-4E29-9617-A77CF60A0384}"/>
    <cellStyle name="Normal 104" xfId="34" xr:uid="{01DEC050-34BF-47B4-9311-F3DD203B2580}"/>
    <cellStyle name="Normal 106" xfId="23" xr:uid="{059BD4CA-7FB9-470B-A67F-0A4F1C937108}"/>
    <cellStyle name="Normal 107" xfId="31" xr:uid="{1E6F43A5-46BD-41C7-BA2B-089414D450E5}"/>
    <cellStyle name="Normal 108" xfId="33" xr:uid="{1FC165A3-0B46-44EF-906F-DF65F24A6CC0}"/>
    <cellStyle name="Normal 109" xfId="4" xr:uid="{00000000-0005-0000-0000-000004000000}"/>
    <cellStyle name="Normal 109 2" xfId="32" xr:uid="{7A140796-C1AA-43BA-9DA6-5422161ED7A7}"/>
    <cellStyle name="Normal 11" xfId="26" xr:uid="{413E6D2D-E0B1-4B5E-8FDE-7344123AD1D6}"/>
    <cellStyle name="Normal 119" xfId="36" xr:uid="{3917BD53-1E23-4C53-9A3F-3C64A7329BFB}"/>
    <cellStyle name="Normal 12 3" xfId="5" xr:uid="{00000000-0005-0000-0000-000005000000}"/>
    <cellStyle name="Normal 12 4" xfId="6" xr:uid="{00000000-0005-0000-0000-000006000000}"/>
    <cellStyle name="Normal 2" xfId="7" xr:uid="{00000000-0005-0000-0000-000007000000}"/>
    <cellStyle name="Normal 2 2" xfId="25" xr:uid="{6738BCD8-818B-4437-A715-6A6535DE71D1}"/>
    <cellStyle name="Normal 2 3" xfId="37" xr:uid="{930E6CD9-E71D-458C-B168-02D564416451}"/>
    <cellStyle name="Normal 23 2" xfId="29" xr:uid="{A9102874-B04B-4D81-B378-3F19C6CAC1BE}"/>
    <cellStyle name="Normal 27" xfId="18" xr:uid="{3C0DC4E3-3015-494B-94ED-457AEFCD058F}"/>
    <cellStyle name="Normal 3" xfId="8" xr:uid="{00000000-0005-0000-0000-000008000000}"/>
    <cellStyle name="Normal 3 2 2" xfId="41" xr:uid="{1E2B2116-59DC-4A85-8ED1-F213CDBFB5A7}"/>
    <cellStyle name="Normal 3 4" xfId="40" xr:uid="{E105FECE-33EC-46CA-9D33-18CDF82CB4C4}"/>
    <cellStyle name="Normal 4" xfId="9" xr:uid="{00000000-0005-0000-0000-000009000000}"/>
    <cellStyle name="Normal 47" xfId="10" xr:uid="{00000000-0005-0000-0000-00000A000000}"/>
    <cellStyle name="Normal 48" xfId="11" xr:uid="{00000000-0005-0000-0000-00000B000000}"/>
    <cellStyle name="Normal 49" xfId="12" xr:uid="{00000000-0005-0000-0000-00000C000000}"/>
    <cellStyle name="Normal 5" xfId="13" xr:uid="{00000000-0005-0000-0000-00000D000000}"/>
    <cellStyle name="Normal 5 2" xfId="19" xr:uid="{67C2AEA5-4F1B-44CC-917F-B3A8C34A8BC4}"/>
    <cellStyle name="Normal 6" xfId="14" xr:uid="{00000000-0005-0000-0000-00000E000000}"/>
    <cellStyle name="Normal 6 2" xfId="20" xr:uid="{CE76C2A3-E0CF-44EC-8D2C-ABCA77F3CFDE}"/>
    <cellStyle name="Normal 6 2 2" xfId="15" xr:uid="{00000000-0005-0000-0000-00000F000000}"/>
    <cellStyle name="Normal 6 2 3" xfId="35" xr:uid="{53F3066D-188D-4EA4-B7AF-79AC59647F54}"/>
    <cellStyle name="Normal 6 3" xfId="39" xr:uid="{453A0C35-6B65-4F2A-898E-0A1F49022499}"/>
    <cellStyle name="Normal 7" xfId="21" xr:uid="{4D0C0CA0-B788-40A7-82C5-44D3F53140AC}"/>
    <cellStyle name="Normal 8" xfId="22" xr:uid="{8C6BA544-668D-4952-B03A-4DA9FE59E7BF}"/>
    <cellStyle name="Normal 8 2" xfId="38" xr:uid="{C250881B-1D43-4B7C-A121-619117C350D7}"/>
    <cellStyle name="Normal 9" xfId="45" xr:uid="{DC46EA38-8E63-4394-BF09-ED8D1F20006E}"/>
    <cellStyle name="Normal 9 2" xfId="46" xr:uid="{9B5078C9-EA38-435E-A9F3-352650132E4F}"/>
    <cellStyle name="Normal_2000SRPN" xfId="44" xr:uid="{6489050A-8348-470C-A2FC-86D78BC30954}"/>
    <cellStyle name="Normal_rpn final lists" xfId="42" xr:uid="{29BC6F63-338F-4FF6-AD93-CD0238D0C133}"/>
    <cellStyle name="Normal_Sheet1_3" xfId="16" xr:uid="{00000000-0005-0000-0000-000010000000}"/>
    <cellStyle name="Normal_Sheet2" xfId="17" xr:uid="{00000000-0005-0000-0000-00001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VE~1.MAS\AppData\Local\Temp\2016%20SRPN%20prelimina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ve.Masterson\AppData\Local\Microsoft\Windows\Temporary%20Internet%20Files\Content.Outlook\SRYEH3DA\Field%20Data\15wwfb%20CARC%20with%20TW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. Participants"/>
      <sheetName val="Table 2. Entries"/>
      <sheetName val="Table 3. Agronomic Summary"/>
      <sheetName val="Table 4. Grain Yield by locn."/>
      <sheetName val="Table 5. State&amp;Zone Yield Means"/>
      <sheetName val="Table 6. Grain Volume Weight"/>
      <sheetName val="Table 7. Plant Height"/>
      <sheetName val="Table 8. Heading Date"/>
      <sheetName val="Table 9. Stability Analysis"/>
      <sheetName val="Table 10. DNA Marker Data"/>
      <sheetName val="Table 11. Stripe (Yellow) Rust"/>
      <sheetName val="Table 12. Kenya Rust "/>
      <sheetName val="Table 13.  Leaf Area Disease"/>
      <sheetName val="Table 14.  Leaf and Stem Rust"/>
      <sheetName val="Table 15.  Virus Diseases"/>
      <sheetName val="Table 16. Acid Soil Tolerance"/>
      <sheetName val="Table 17. Winter injury"/>
      <sheetName val="Table 18. Insect Damage"/>
      <sheetName val="Table 19. Lodging Scores"/>
      <sheetName val="Table 20. Sprouting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3 CARC map"/>
      <sheetName val="West Belt SW3East"/>
      <sheetName val="SE2 1000r map"/>
      <sheetName val="SE2 Spelt map"/>
      <sheetName val="Int ped"/>
      <sheetName val="Int list"/>
      <sheetName val="FB Int MC"/>
      <sheetName val="Adv list"/>
      <sheetName val="FB Adv MC"/>
      <sheetName val="Sawfly list"/>
      <sheetName val="FB SF MC"/>
      <sheetName val="PreA list"/>
      <sheetName val="FB PreA MC"/>
      <sheetName val="MC NRPN list"/>
      <sheetName val="NRPN MC data"/>
      <sheetName val="NRPN MC data all"/>
      <sheetName val="SROA MC"/>
      <sheetName val="153888 WW pop "/>
      <sheetName val="FB NTRC 1538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goo.gl/maps/eUkAShyeJ6N8QxWg8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workbookViewId="0"/>
  </sheetViews>
  <sheetFormatPr defaultRowHeight="15" x14ac:dyDescent="0.25"/>
  <sheetData>
    <row r="1" spans="1:3" ht="15.75" x14ac:dyDescent="0.25">
      <c r="A1" s="36" t="s">
        <v>1339</v>
      </c>
      <c r="B1" s="37"/>
      <c r="C1" s="37"/>
    </row>
    <row r="2" spans="1:3" ht="15.75" x14ac:dyDescent="0.25">
      <c r="A2" s="5"/>
      <c r="B2" s="37"/>
      <c r="C2" s="37"/>
    </row>
    <row r="3" spans="1:3" ht="15.75" x14ac:dyDescent="0.25">
      <c r="A3" s="5" t="s">
        <v>30</v>
      </c>
      <c r="B3" s="37"/>
      <c r="C3" s="37"/>
    </row>
    <row r="4" spans="1:3" ht="15.75" x14ac:dyDescent="0.25">
      <c r="A4" s="5" t="s">
        <v>31</v>
      </c>
      <c r="B4" s="37"/>
      <c r="C4" s="37"/>
    </row>
    <row r="5" spans="1:3" s="167" customFormat="1" ht="15.75" x14ac:dyDescent="0.25">
      <c r="A5" s="5" t="s">
        <v>32</v>
      </c>
      <c r="B5" s="38"/>
      <c r="C5" s="38"/>
    </row>
    <row r="6" spans="1:3" s="167" customFormat="1" ht="15.75" x14ac:dyDescent="0.25">
      <c r="A6" s="5" t="s">
        <v>33</v>
      </c>
      <c r="B6" s="38"/>
      <c r="C6" s="38"/>
    </row>
    <row r="7" spans="1:3" s="167" customFormat="1" ht="15.75" x14ac:dyDescent="0.25">
      <c r="A7" s="5" t="s">
        <v>34</v>
      </c>
      <c r="B7" s="38"/>
      <c r="C7" s="38"/>
    </row>
    <row r="8" spans="1:3" s="172" customFormat="1" ht="15.75" x14ac:dyDescent="0.25">
      <c r="A8" s="5" t="s">
        <v>35</v>
      </c>
      <c r="B8" s="37"/>
      <c r="C8" s="37"/>
    </row>
    <row r="9" spans="1:3" s="172" customFormat="1" ht="15.75" x14ac:dyDescent="0.25">
      <c r="A9" s="5" t="s">
        <v>36</v>
      </c>
      <c r="B9" s="37"/>
      <c r="C9" s="37"/>
    </row>
    <row r="10" spans="1:3" s="172" customFormat="1" ht="15.75" x14ac:dyDescent="0.25">
      <c r="A10" s="5" t="s">
        <v>37</v>
      </c>
      <c r="B10" s="37"/>
      <c r="C10" s="37"/>
    </row>
    <row r="11" spans="1:3" s="167" customFormat="1" ht="15.75" x14ac:dyDescent="0.25">
      <c r="A11" s="5" t="s">
        <v>38</v>
      </c>
      <c r="B11" s="38"/>
      <c r="C11" s="38"/>
    </row>
    <row r="12" spans="1:3" s="172" customFormat="1" ht="15.75" x14ac:dyDescent="0.25">
      <c r="A12" s="5" t="s">
        <v>39</v>
      </c>
      <c r="B12" s="37"/>
      <c r="C12" s="37"/>
    </row>
    <row r="13" spans="1:3" s="167" customFormat="1" ht="15.75" x14ac:dyDescent="0.25">
      <c r="A13" s="5" t="s">
        <v>40</v>
      </c>
      <c r="B13" s="38"/>
      <c r="C13" s="38"/>
    </row>
    <row r="14" spans="1:3" s="167" customFormat="1" ht="15.75" x14ac:dyDescent="0.25">
      <c r="A14" s="5" t="s">
        <v>41</v>
      </c>
      <c r="B14" s="38"/>
      <c r="C14" s="38"/>
    </row>
    <row r="15" spans="1:3" s="167" customFormat="1" ht="15.75" x14ac:dyDescent="0.25">
      <c r="A15" s="5" t="s">
        <v>42</v>
      </c>
      <c r="B15" s="38"/>
      <c r="C15" s="38"/>
    </row>
    <row r="16" spans="1:3" s="167" customFormat="1" ht="15.75" x14ac:dyDescent="0.25">
      <c r="A16" s="5" t="s">
        <v>43</v>
      </c>
      <c r="B16" s="38"/>
      <c r="C16" s="38"/>
    </row>
    <row r="17" spans="1:3" s="172" customFormat="1" ht="15.75" x14ac:dyDescent="0.25">
      <c r="A17" s="5" t="s">
        <v>44</v>
      </c>
      <c r="B17" s="37"/>
      <c r="C17" s="37"/>
    </row>
    <row r="18" spans="1:3" s="172" customFormat="1" ht="15.75" x14ac:dyDescent="0.25">
      <c r="A18" s="5" t="s">
        <v>45</v>
      </c>
      <c r="B18" s="37"/>
      <c r="C18" s="37"/>
    </row>
    <row r="19" spans="1:3" s="167" customFormat="1" ht="15.75" x14ac:dyDescent="0.25">
      <c r="A19" s="5" t="s">
        <v>46</v>
      </c>
      <c r="B19" s="38"/>
      <c r="C19" s="38"/>
    </row>
    <row r="20" spans="1:3" s="167" customFormat="1" ht="15.75" x14ac:dyDescent="0.25">
      <c r="A20" s="219" t="s">
        <v>1333</v>
      </c>
      <c r="B20" s="38"/>
      <c r="C20" s="38"/>
    </row>
    <row r="21" spans="1:3" s="167" customFormat="1" ht="15.75" x14ac:dyDescent="0.25">
      <c r="A21" s="219" t="s">
        <v>1334</v>
      </c>
      <c r="B21" s="38"/>
      <c r="C21" s="38"/>
    </row>
    <row r="22" spans="1:3" ht="15.75" x14ac:dyDescent="0.25">
      <c r="A22" s="425" t="s">
        <v>1335</v>
      </c>
    </row>
    <row r="23" spans="1:3" ht="15.75" x14ac:dyDescent="0.25">
      <c r="A23" s="154"/>
    </row>
    <row r="24" spans="1:3" ht="15.75" x14ac:dyDescent="0.25">
      <c r="A24" s="15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96D68-3021-4FE0-894F-69CEFDC5631C}">
  <dimension ref="A1:S59"/>
  <sheetViews>
    <sheetView zoomScaleNormal="100" workbookViewId="0"/>
  </sheetViews>
  <sheetFormatPr defaultRowHeight="15" x14ac:dyDescent="0.2"/>
  <cols>
    <col min="1" max="1" width="8.140625" style="4" customWidth="1"/>
    <col min="2" max="2" width="30.7109375" style="6" customWidth="1"/>
    <col min="3" max="6" width="14.42578125" style="343" customWidth="1"/>
    <col min="7" max="7" width="10.28515625" style="343" customWidth="1"/>
    <col min="8" max="16384" width="9.140625" style="343"/>
  </cols>
  <sheetData>
    <row r="1" spans="1:19" ht="15.75" x14ac:dyDescent="0.25">
      <c r="A1" s="90" t="s">
        <v>1306</v>
      </c>
      <c r="B1" s="90"/>
      <c r="C1" s="91"/>
      <c r="D1" s="91"/>
      <c r="E1" s="91"/>
      <c r="F1" s="91"/>
      <c r="G1" s="91"/>
    </row>
    <row r="2" spans="1:19" ht="15.75" x14ac:dyDescent="0.25">
      <c r="A2" s="91"/>
      <c r="B2" s="90"/>
      <c r="C2" s="91"/>
      <c r="D2" s="91"/>
      <c r="E2" s="91"/>
    </row>
    <row r="3" spans="1:19" ht="15.75" x14ac:dyDescent="0.25">
      <c r="A3" s="91"/>
      <c r="B3" s="90"/>
      <c r="G3" s="344"/>
    </row>
    <row r="4" spans="1:19" ht="15.75" x14ac:dyDescent="0.25">
      <c r="A4" s="91"/>
      <c r="B4" s="90"/>
      <c r="C4" s="405" t="s">
        <v>1343</v>
      </c>
      <c r="D4" s="405"/>
      <c r="E4" s="405"/>
      <c r="F4" s="405"/>
      <c r="G4" s="345"/>
    </row>
    <row r="5" spans="1:19" s="347" customFormat="1" ht="54" customHeight="1" thickBot="1" x14ac:dyDescent="0.3">
      <c r="A5" s="269" t="s">
        <v>0</v>
      </c>
      <c r="B5" s="170" t="s">
        <v>1</v>
      </c>
      <c r="C5" s="346" t="s">
        <v>1299</v>
      </c>
      <c r="D5" s="346" t="s">
        <v>117</v>
      </c>
      <c r="E5" s="346" t="s">
        <v>1300</v>
      </c>
      <c r="F5" s="346" t="s">
        <v>1301</v>
      </c>
      <c r="G5" s="346"/>
    </row>
    <row r="6" spans="1:19" x14ac:dyDescent="0.2">
      <c r="A6" s="4">
        <v>1</v>
      </c>
      <c r="B6" s="5" t="s">
        <v>5</v>
      </c>
      <c r="C6" s="348">
        <v>2139.7800000000002</v>
      </c>
      <c r="D6" s="343">
        <v>45</v>
      </c>
      <c r="E6" s="362">
        <v>0.73201000000000005</v>
      </c>
      <c r="F6" s="362">
        <v>0.77829999999999999</v>
      </c>
      <c r="G6" s="358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</row>
    <row r="7" spans="1:19" x14ac:dyDescent="0.2">
      <c r="A7" s="4">
        <v>2</v>
      </c>
      <c r="B7" s="5" t="s">
        <v>8</v>
      </c>
      <c r="C7" s="348">
        <v>2593.1999999999998</v>
      </c>
      <c r="D7" s="343">
        <v>44</v>
      </c>
      <c r="E7" s="362">
        <v>0.67449000000000003</v>
      </c>
      <c r="F7" s="362">
        <v>0.74409999999999998</v>
      </c>
      <c r="G7" s="358"/>
    </row>
    <row r="8" spans="1:19" x14ac:dyDescent="0.2">
      <c r="A8" s="4">
        <v>3</v>
      </c>
      <c r="B8" s="5" t="s">
        <v>9</v>
      </c>
      <c r="C8" s="348">
        <v>3085.7</v>
      </c>
      <c r="D8" s="343">
        <v>42</v>
      </c>
      <c r="E8" s="362">
        <v>1.0101199999999999</v>
      </c>
      <c r="F8" s="362">
        <v>0.9405</v>
      </c>
      <c r="G8" s="358"/>
    </row>
    <row r="9" spans="1:19" x14ac:dyDescent="0.2">
      <c r="A9" s="4">
        <v>4</v>
      </c>
      <c r="B9" s="8" t="s">
        <v>10</v>
      </c>
      <c r="C9" s="348">
        <v>3361.87</v>
      </c>
      <c r="D9" s="343">
        <v>38</v>
      </c>
      <c r="E9" s="362">
        <v>1.0494000000000001</v>
      </c>
      <c r="F9" s="362">
        <v>0.90759999999999996</v>
      </c>
      <c r="G9" s="358"/>
    </row>
    <row r="10" spans="1:19" x14ac:dyDescent="0.2">
      <c r="A10" s="4">
        <v>5</v>
      </c>
      <c r="B10" s="357" t="s">
        <v>24</v>
      </c>
      <c r="C10" s="348">
        <v>3689.43</v>
      </c>
      <c r="D10" s="343">
        <v>13</v>
      </c>
      <c r="E10" s="362">
        <v>1.1135299999999999</v>
      </c>
      <c r="F10" s="362">
        <v>0.91749999999999998</v>
      </c>
      <c r="G10" s="358"/>
    </row>
    <row r="11" spans="1:19" x14ac:dyDescent="0.2">
      <c r="A11" s="4">
        <v>6</v>
      </c>
      <c r="B11" s="12" t="s">
        <v>129</v>
      </c>
      <c r="C11" s="348">
        <v>3547.27</v>
      </c>
      <c r="D11" s="343">
        <v>29</v>
      </c>
      <c r="E11" s="362">
        <v>0.85609999999999997</v>
      </c>
      <c r="F11" s="362">
        <v>0.70569999999999999</v>
      </c>
      <c r="G11" s="358"/>
    </row>
    <row r="12" spans="1:19" x14ac:dyDescent="0.2">
      <c r="A12" s="4">
        <v>7</v>
      </c>
      <c r="B12" s="12" t="s">
        <v>131</v>
      </c>
      <c r="C12" s="348">
        <v>3300.49</v>
      </c>
      <c r="D12" s="343">
        <v>40</v>
      </c>
      <c r="E12" s="362">
        <v>0.86470999999999998</v>
      </c>
      <c r="F12" s="362">
        <v>0.92949999999999999</v>
      </c>
      <c r="G12" s="358"/>
    </row>
    <row r="13" spans="1:19" x14ac:dyDescent="0.2">
      <c r="A13" s="4">
        <v>8</v>
      </c>
      <c r="B13" s="14" t="s">
        <v>133</v>
      </c>
      <c r="C13" s="348">
        <v>3521.83</v>
      </c>
      <c r="D13" s="343">
        <v>31</v>
      </c>
      <c r="E13" s="362">
        <v>0.97826999999999997</v>
      </c>
      <c r="F13" s="362">
        <v>0.93859999999999999</v>
      </c>
      <c r="G13" s="358"/>
    </row>
    <row r="14" spans="1:19" x14ac:dyDescent="0.2">
      <c r="A14" s="4">
        <v>9</v>
      </c>
      <c r="B14" s="17" t="s">
        <v>135</v>
      </c>
      <c r="C14" s="348">
        <v>3032.09</v>
      </c>
      <c r="D14" s="343">
        <v>43</v>
      </c>
      <c r="E14" s="362">
        <v>0.91727000000000003</v>
      </c>
      <c r="F14" s="362">
        <v>0.83950000000000002</v>
      </c>
      <c r="G14" s="358"/>
    </row>
    <row r="15" spans="1:19" x14ac:dyDescent="0.2">
      <c r="A15" s="4">
        <v>10</v>
      </c>
      <c r="B15" s="17" t="s">
        <v>137</v>
      </c>
      <c r="C15" s="348">
        <v>3698.24</v>
      </c>
      <c r="D15" s="343">
        <v>12</v>
      </c>
      <c r="E15" s="362">
        <v>1.1275200000000001</v>
      </c>
      <c r="F15" s="362">
        <v>0.86539999999999995</v>
      </c>
      <c r="G15" s="358"/>
    </row>
    <row r="16" spans="1:19" x14ac:dyDescent="0.2">
      <c r="A16" s="4">
        <v>11</v>
      </c>
      <c r="B16" s="17" t="s">
        <v>139</v>
      </c>
      <c r="C16" s="348">
        <v>3746.91</v>
      </c>
      <c r="D16" s="343">
        <v>10</v>
      </c>
      <c r="E16" s="362">
        <v>1.09036</v>
      </c>
      <c r="F16" s="362">
        <v>0.86099999999999999</v>
      </c>
      <c r="G16" s="358"/>
    </row>
    <row r="17" spans="1:7" x14ac:dyDescent="0.2">
      <c r="A17" s="4">
        <v>12</v>
      </c>
      <c r="B17" s="17" t="s">
        <v>142</v>
      </c>
      <c r="C17" s="348">
        <v>3815.72</v>
      </c>
      <c r="D17" s="343">
        <v>5</v>
      </c>
      <c r="E17" s="362">
        <v>1.1686099999999999</v>
      </c>
      <c r="F17" s="362">
        <v>0.8387</v>
      </c>
      <c r="G17" s="358"/>
    </row>
    <row r="18" spans="1:7" x14ac:dyDescent="0.2">
      <c r="A18" s="4">
        <v>13</v>
      </c>
      <c r="B18" s="17" t="s">
        <v>144</v>
      </c>
      <c r="C18" s="348">
        <v>3180.89</v>
      </c>
      <c r="D18" s="343">
        <v>41</v>
      </c>
      <c r="E18" s="362">
        <v>0.94569000000000003</v>
      </c>
      <c r="F18" s="362">
        <v>0.86990000000000001</v>
      </c>
      <c r="G18" s="358"/>
    </row>
    <row r="19" spans="1:7" x14ac:dyDescent="0.2">
      <c r="A19" s="4">
        <v>14</v>
      </c>
      <c r="B19" s="10" t="s">
        <v>147</v>
      </c>
      <c r="C19" s="348">
        <v>3661.66</v>
      </c>
      <c r="D19" s="343">
        <v>14</v>
      </c>
      <c r="E19" s="362">
        <v>1.2576799999999999</v>
      </c>
      <c r="F19" s="362">
        <v>0.82430000000000003</v>
      </c>
      <c r="G19" s="358"/>
    </row>
    <row r="20" spans="1:7" x14ac:dyDescent="0.2">
      <c r="A20" s="4">
        <v>15</v>
      </c>
      <c r="B20" s="10" t="s">
        <v>149</v>
      </c>
      <c r="C20" s="348">
        <v>3647.01</v>
      </c>
      <c r="D20" s="343">
        <v>16</v>
      </c>
      <c r="E20" s="362">
        <v>1.0692299999999999</v>
      </c>
      <c r="F20" s="362">
        <v>0.92449999999999999</v>
      </c>
      <c r="G20" s="358"/>
    </row>
    <row r="21" spans="1:7" x14ac:dyDescent="0.2">
      <c r="A21" s="4">
        <v>16</v>
      </c>
      <c r="B21" s="19" t="s">
        <v>25</v>
      </c>
      <c r="C21" s="348">
        <v>3904.31</v>
      </c>
      <c r="D21" s="343">
        <v>2</v>
      </c>
      <c r="E21" s="362">
        <v>0.95232000000000006</v>
      </c>
      <c r="F21" s="362">
        <v>0.8851</v>
      </c>
      <c r="G21" s="358"/>
    </row>
    <row r="22" spans="1:7" x14ac:dyDescent="0.2">
      <c r="A22" s="4">
        <v>17</v>
      </c>
      <c r="B22" s="10" t="s">
        <v>151</v>
      </c>
      <c r="C22" s="348">
        <v>3640.2</v>
      </c>
      <c r="D22" s="343">
        <v>18</v>
      </c>
      <c r="E22" s="362">
        <v>1.0797099999999999</v>
      </c>
      <c r="F22" s="362">
        <v>0.95489999999999997</v>
      </c>
      <c r="G22" s="358"/>
    </row>
    <row r="23" spans="1:7" x14ac:dyDescent="0.2">
      <c r="A23" s="4">
        <v>18</v>
      </c>
      <c r="B23" s="20" t="s">
        <v>153</v>
      </c>
      <c r="C23" s="348">
        <v>3603.43</v>
      </c>
      <c r="D23" s="343">
        <v>22</v>
      </c>
      <c r="E23" s="362">
        <v>1.06365</v>
      </c>
      <c r="F23" s="362">
        <v>0.9052</v>
      </c>
      <c r="G23" s="358"/>
    </row>
    <row r="24" spans="1:7" x14ac:dyDescent="0.2">
      <c r="A24" s="4">
        <v>19</v>
      </c>
      <c r="B24" s="20" t="s">
        <v>155</v>
      </c>
      <c r="C24" s="348">
        <v>3596.46</v>
      </c>
      <c r="D24" s="343">
        <v>23</v>
      </c>
      <c r="E24" s="362">
        <v>1.1719200000000001</v>
      </c>
      <c r="F24" s="362">
        <v>0.9133</v>
      </c>
      <c r="G24" s="358"/>
    </row>
    <row r="25" spans="1:7" x14ac:dyDescent="0.2">
      <c r="A25" s="4">
        <v>20</v>
      </c>
      <c r="B25" s="20" t="s">
        <v>156</v>
      </c>
      <c r="C25" s="348">
        <v>3651.06</v>
      </c>
      <c r="D25" s="343">
        <v>15</v>
      </c>
      <c r="E25" s="362">
        <v>0.97699000000000003</v>
      </c>
      <c r="F25" s="362">
        <v>0.92010000000000003</v>
      </c>
      <c r="G25" s="358"/>
    </row>
    <row r="26" spans="1:7" x14ac:dyDescent="0.2">
      <c r="A26" s="4">
        <v>21</v>
      </c>
      <c r="B26" s="24" t="s">
        <v>157</v>
      </c>
      <c r="C26" s="348">
        <v>3769.74</v>
      </c>
      <c r="D26" s="343">
        <v>6</v>
      </c>
      <c r="E26" s="362">
        <v>1.1378900000000001</v>
      </c>
      <c r="F26" s="362">
        <v>0.95189999999999997</v>
      </c>
      <c r="G26" s="358"/>
    </row>
    <row r="27" spans="1:7" x14ac:dyDescent="0.2">
      <c r="A27" s="4">
        <v>22</v>
      </c>
      <c r="B27" s="20" t="s">
        <v>160</v>
      </c>
      <c r="C27" s="348">
        <v>3639.35</v>
      </c>
      <c r="D27" s="343">
        <v>19</v>
      </c>
      <c r="E27" s="362">
        <v>0.93064000000000002</v>
      </c>
      <c r="F27" s="362">
        <v>0.88280000000000003</v>
      </c>
      <c r="G27" s="358"/>
    </row>
    <row r="28" spans="1:7" x14ac:dyDescent="0.2">
      <c r="A28" s="4">
        <v>23</v>
      </c>
      <c r="B28" s="25" t="s">
        <v>162</v>
      </c>
      <c r="C28" s="348">
        <v>3464.43</v>
      </c>
      <c r="D28" s="343">
        <v>33</v>
      </c>
      <c r="E28" s="362">
        <v>1.03647</v>
      </c>
      <c r="F28" s="362">
        <v>0.95689999999999997</v>
      </c>
      <c r="G28" s="358"/>
    </row>
    <row r="29" spans="1:7" x14ac:dyDescent="0.2">
      <c r="A29" s="4">
        <v>24</v>
      </c>
      <c r="B29" s="26" t="s">
        <v>13</v>
      </c>
      <c r="C29" s="348">
        <v>3452.04</v>
      </c>
      <c r="D29" s="343">
        <v>34</v>
      </c>
      <c r="E29" s="362">
        <v>1.00735</v>
      </c>
      <c r="F29" s="362">
        <v>0.93279999999999996</v>
      </c>
      <c r="G29" s="358"/>
    </row>
    <row r="30" spans="1:7" x14ac:dyDescent="0.2">
      <c r="A30" s="4">
        <v>25</v>
      </c>
      <c r="B30" s="20" t="s">
        <v>164</v>
      </c>
      <c r="C30" s="348">
        <v>3558.31</v>
      </c>
      <c r="D30" s="343">
        <v>27</v>
      </c>
      <c r="E30" s="362">
        <v>0.98628000000000005</v>
      </c>
      <c r="F30" s="362">
        <v>0.88970000000000005</v>
      </c>
      <c r="G30" s="358"/>
    </row>
    <row r="31" spans="1:7" x14ac:dyDescent="0.2">
      <c r="A31" s="4">
        <v>26</v>
      </c>
      <c r="B31" s="20" t="s">
        <v>165</v>
      </c>
      <c r="C31" s="348">
        <v>3594.94</v>
      </c>
      <c r="D31" s="343">
        <v>24</v>
      </c>
      <c r="E31" s="362">
        <v>0.95584999999999998</v>
      </c>
      <c r="F31" s="362">
        <v>0.95789999999999997</v>
      </c>
      <c r="G31" s="358"/>
    </row>
    <row r="32" spans="1:7" x14ac:dyDescent="0.2">
      <c r="A32" s="4">
        <v>27</v>
      </c>
      <c r="B32" s="20" t="s">
        <v>166</v>
      </c>
      <c r="C32" s="348">
        <v>3823.9</v>
      </c>
      <c r="D32" s="343">
        <v>4</v>
      </c>
      <c r="E32" s="362">
        <v>1.0030699999999999</v>
      </c>
      <c r="F32" s="362">
        <v>0.9204</v>
      </c>
      <c r="G32" s="358"/>
    </row>
    <row r="33" spans="1:7" x14ac:dyDescent="0.2">
      <c r="A33" s="4">
        <v>28</v>
      </c>
      <c r="B33" s="20" t="s">
        <v>167</v>
      </c>
      <c r="C33" s="348">
        <v>3864.91</v>
      </c>
      <c r="D33" s="343">
        <v>3</v>
      </c>
      <c r="E33" s="362">
        <v>1.02121</v>
      </c>
      <c r="F33" s="362">
        <v>0.94730000000000003</v>
      </c>
      <c r="G33" s="358"/>
    </row>
    <row r="34" spans="1:7" x14ac:dyDescent="0.2">
      <c r="A34" s="4">
        <v>29</v>
      </c>
      <c r="B34" s="20" t="s">
        <v>168</v>
      </c>
      <c r="C34" s="348">
        <v>3525.82</v>
      </c>
      <c r="D34" s="343">
        <v>30</v>
      </c>
      <c r="E34" s="362">
        <v>1.12127</v>
      </c>
      <c r="F34" s="362">
        <v>0.94530000000000003</v>
      </c>
      <c r="G34" s="358"/>
    </row>
    <row r="35" spans="1:7" x14ac:dyDescent="0.2">
      <c r="A35" s="4">
        <v>30</v>
      </c>
      <c r="B35" s="20" t="s">
        <v>169</v>
      </c>
      <c r="C35" s="348">
        <v>3631.32</v>
      </c>
      <c r="D35" s="343">
        <v>21</v>
      </c>
      <c r="E35" s="362">
        <v>1.12558</v>
      </c>
      <c r="F35" s="362">
        <v>0.92959999999999998</v>
      </c>
      <c r="G35" s="358"/>
    </row>
    <row r="36" spans="1:7" x14ac:dyDescent="0.2">
      <c r="A36" s="4">
        <v>31</v>
      </c>
      <c r="B36" s="5" t="s">
        <v>172</v>
      </c>
      <c r="C36" s="348">
        <v>3645.04</v>
      </c>
      <c r="D36" s="343">
        <v>17</v>
      </c>
      <c r="E36" s="362">
        <v>1.05525</v>
      </c>
      <c r="F36" s="362">
        <v>0.95860000000000001</v>
      </c>
      <c r="G36" s="358"/>
    </row>
    <row r="37" spans="1:7" x14ac:dyDescent="0.2">
      <c r="A37" s="4">
        <v>32</v>
      </c>
      <c r="B37" s="5" t="s">
        <v>174</v>
      </c>
      <c r="C37" s="348">
        <v>3572.36</v>
      </c>
      <c r="D37" s="343">
        <v>25</v>
      </c>
      <c r="E37" s="362">
        <v>1.04023</v>
      </c>
      <c r="F37" s="362">
        <v>0.90359999999999996</v>
      </c>
      <c r="G37" s="358"/>
    </row>
    <row r="38" spans="1:7" x14ac:dyDescent="0.2">
      <c r="A38" s="4">
        <v>33</v>
      </c>
      <c r="B38" s="5" t="s">
        <v>176</v>
      </c>
      <c r="C38" s="348">
        <v>3769.42</v>
      </c>
      <c r="D38" s="343">
        <v>7</v>
      </c>
      <c r="E38" s="362">
        <v>1.0428900000000001</v>
      </c>
      <c r="F38" s="362">
        <v>0.92059999999999997</v>
      </c>
      <c r="G38" s="358"/>
    </row>
    <row r="39" spans="1:7" x14ac:dyDescent="0.2">
      <c r="A39" s="4">
        <v>34</v>
      </c>
      <c r="B39" s="5" t="s">
        <v>177</v>
      </c>
      <c r="C39" s="348">
        <v>3965.77</v>
      </c>
      <c r="D39" s="343">
        <v>1</v>
      </c>
      <c r="E39" s="362">
        <v>1.00458</v>
      </c>
      <c r="F39" s="362">
        <v>0.92179999999999995</v>
      </c>
      <c r="G39" s="358"/>
    </row>
    <row r="40" spans="1:7" x14ac:dyDescent="0.2">
      <c r="A40" s="4">
        <v>35</v>
      </c>
      <c r="B40" s="5" t="s">
        <v>179</v>
      </c>
      <c r="C40" s="348">
        <v>3635.75</v>
      </c>
      <c r="D40" s="343">
        <v>20</v>
      </c>
      <c r="E40" s="362">
        <v>0.94218000000000002</v>
      </c>
      <c r="F40" s="362">
        <v>0.92259999999999998</v>
      </c>
      <c r="G40" s="358"/>
    </row>
    <row r="41" spans="1:7" x14ac:dyDescent="0.2">
      <c r="A41" s="4">
        <v>36</v>
      </c>
      <c r="B41" s="5" t="s">
        <v>181</v>
      </c>
      <c r="C41" s="348">
        <v>3417.41</v>
      </c>
      <c r="D41" s="343">
        <v>35</v>
      </c>
      <c r="E41" s="362">
        <v>0.92059999999999997</v>
      </c>
      <c r="F41" s="362">
        <v>0.83409999999999995</v>
      </c>
      <c r="G41" s="358"/>
    </row>
    <row r="42" spans="1:7" x14ac:dyDescent="0.2">
      <c r="A42" s="4">
        <v>37</v>
      </c>
      <c r="B42" s="5" t="s">
        <v>183</v>
      </c>
      <c r="C42" s="348">
        <v>3401.31</v>
      </c>
      <c r="D42" s="343">
        <v>37</v>
      </c>
      <c r="E42" s="362">
        <v>0.97860000000000003</v>
      </c>
      <c r="F42" s="363">
        <v>0.91100000000000003</v>
      </c>
      <c r="G42" s="358"/>
    </row>
    <row r="43" spans="1:7" x14ac:dyDescent="0.2">
      <c r="A43" s="4">
        <v>38</v>
      </c>
      <c r="B43" s="5" t="s">
        <v>29</v>
      </c>
      <c r="C43" s="348">
        <v>3416.81</v>
      </c>
      <c r="D43" s="343">
        <v>36</v>
      </c>
      <c r="E43" s="362">
        <v>1.1133900000000001</v>
      </c>
      <c r="F43" s="362">
        <v>0.90900000000000003</v>
      </c>
      <c r="G43" s="358"/>
    </row>
    <row r="44" spans="1:7" x14ac:dyDescent="0.2">
      <c r="A44" s="4">
        <v>39</v>
      </c>
      <c r="B44" s="5" t="s">
        <v>15</v>
      </c>
      <c r="C44" s="348">
        <v>3466.33</v>
      </c>
      <c r="D44" s="343">
        <v>32</v>
      </c>
      <c r="E44" s="362">
        <v>0.95592999999999995</v>
      </c>
      <c r="F44" s="362">
        <v>0.86719999999999997</v>
      </c>
      <c r="G44" s="358"/>
    </row>
    <row r="45" spans="1:7" x14ac:dyDescent="0.2">
      <c r="A45" s="4">
        <v>40</v>
      </c>
      <c r="B45" s="5" t="s">
        <v>186</v>
      </c>
      <c r="C45" s="348">
        <v>3767</v>
      </c>
      <c r="D45" s="343">
        <v>8</v>
      </c>
      <c r="E45" s="362">
        <v>0.98599999999999999</v>
      </c>
      <c r="F45" s="362">
        <v>0.92269999999999996</v>
      </c>
      <c r="G45" s="358"/>
    </row>
    <row r="46" spans="1:7" x14ac:dyDescent="0.2">
      <c r="A46" s="4">
        <v>41</v>
      </c>
      <c r="B46" s="5" t="s">
        <v>188</v>
      </c>
      <c r="C46" s="348">
        <v>3758.43</v>
      </c>
      <c r="D46" s="343">
        <v>9</v>
      </c>
      <c r="E46" s="362">
        <v>0.96767999999999998</v>
      </c>
      <c r="F46" s="362">
        <v>0.9264</v>
      </c>
      <c r="G46" s="358"/>
    </row>
    <row r="47" spans="1:7" x14ac:dyDescent="0.2">
      <c r="A47" s="4">
        <v>42</v>
      </c>
      <c r="B47" s="21" t="s">
        <v>190</v>
      </c>
      <c r="C47" s="348">
        <v>3551.47</v>
      </c>
      <c r="D47" s="343">
        <v>28</v>
      </c>
      <c r="E47" s="362">
        <v>0.8599</v>
      </c>
      <c r="F47" s="362">
        <v>0.8165</v>
      </c>
      <c r="G47" s="358"/>
    </row>
    <row r="48" spans="1:7" x14ac:dyDescent="0.2">
      <c r="A48" s="4">
        <v>43</v>
      </c>
      <c r="B48" s="21" t="s">
        <v>191</v>
      </c>
      <c r="C48" s="348">
        <v>3722.95</v>
      </c>
      <c r="D48" s="343">
        <v>11</v>
      </c>
      <c r="E48" s="362">
        <v>0.86806000000000005</v>
      </c>
      <c r="F48" s="362">
        <v>0.89339999999999997</v>
      </c>
      <c r="G48" s="358"/>
    </row>
    <row r="49" spans="1:7" x14ac:dyDescent="0.2">
      <c r="A49" s="4">
        <v>44</v>
      </c>
      <c r="B49" s="21" t="s">
        <v>193</v>
      </c>
      <c r="C49" s="348">
        <v>3316.88</v>
      </c>
      <c r="D49" s="343">
        <v>39</v>
      </c>
      <c r="E49" s="362">
        <v>0.95043</v>
      </c>
      <c r="F49" s="362">
        <v>0.9204</v>
      </c>
      <c r="G49" s="358"/>
    </row>
    <row r="50" spans="1:7" s="359" customFormat="1" x14ac:dyDescent="0.2">
      <c r="A50" s="109">
        <v>45</v>
      </c>
      <c r="B50" s="299" t="s">
        <v>195</v>
      </c>
      <c r="C50" s="350">
        <v>3560.02</v>
      </c>
      <c r="D50" s="359">
        <v>26</v>
      </c>
      <c r="E50" s="364">
        <v>0.93223999999999996</v>
      </c>
      <c r="F50" s="364">
        <v>0.92949999999999999</v>
      </c>
      <c r="G50" s="360"/>
    </row>
    <row r="51" spans="1:7" s="348" customFormat="1" x14ac:dyDescent="0.2">
      <c r="A51" s="99"/>
      <c r="B51" s="351" t="s">
        <v>95</v>
      </c>
      <c r="C51" s="352">
        <v>3528.8209999999999</v>
      </c>
      <c r="D51" s="352"/>
      <c r="E51" s="99"/>
      <c r="F51" s="99"/>
      <c r="G51" s="99"/>
    </row>
    <row r="52" spans="1:7" s="348" customFormat="1" x14ac:dyDescent="0.2">
      <c r="A52" s="99"/>
      <c r="B52" s="351" t="s">
        <v>1302</v>
      </c>
      <c r="C52" s="352">
        <v>150.38999999999999</v>
      </c>
      <c r="D52" s="352"/>
      <c r="E52" s="99"/>
      <c r="F52" s="99"/>
      <c r="G52" s="99"/>
    </row>
    <row r="53" spans="1:7" s="348" customFormat="1" x14ac:dyDescent="0.2">
      <c r="A53" s="99"/>
      <c r="B53" s="351" t="s">
        <v>1303</v>
      </c>
      <c r="C53" s="352">
        <v>158172.4</v>
      </c>
      <c r="D53" s="352"/>
      <c r="F53" s="99"/>
      <c r="G53" s="99"/>
    </row>
    <row r="54" spans="1:7" s="348" customFormat="1" x14ac:dyDescent="0.2">
      <c r="A54" s="99"/>
      <c r="B54" s="351" t="s">
        <v>1304</v>
      </c>
      <c r="C54" s="99">
        <v>48</v>
      </c>
      <c r="D54" s="99"/>
      <c r="E54" s="99"/>
      <c r="F54" s="99"/>
      <c r="G54" s="99"/>
    </row>
    <row r="55" spans="1:7" s="355" customFormat="1" x14ac:dyDescent="0.2">
      <c r="A55" s="116"/>
      <c r="B55" s="353" t="s">
        <v>1305</v>
      </c>
      <c r="C55" s="354">
        <v>11.27031</v>
      </c>
      <c r="D55" s="354"/>
    </row>
    <row r="57" spans="1:7" x14ac:dyDescent="0.2">
      <c r="C57" s="494" t="s">
        <v>1344</v>
      </c>
      <c r="D57" s="494"/>
      <c r="E57" s="494"/>
      <c r="F57" s="494"/>
    </row>
    <row r="58" spans="1:7" x14ac:dyDescent="0.2">
      <c r="C58" s="494"/>
      <c r="D58" s="494"/>
      <c r="E58" s="494"/>
      <c r="F58" s="494"/>
    </row>
    <row r="59" spans="1:7" x14ac:dyDescent="0.2">
      <c r="C59" s="494"/>
      <c r="D59" s="494"/>
      <c r="E59" s="494"/>
      <c r="F59" s="494"/>
    </row>
  </sheetData>
  <sortState xmlns:xlrd2="http://schemas.microsoft.com/office/spreadsheetml/2017/richdata2" ref="K6:P50">
    <sortCondition ref="L6:L50"/>
  </sortState>
  <mergeCells count="2">
    <mergeCell ref="C4:F4"/>
    <mergeCell ref="C57:F5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6DFCA-8B04-4E25-B35E-6D2A9BEAEBFD}">
  <dimension ref="A1:DN56"/>
  <sheetViews>
    <sheetView zoomScaleNormal="100" workbookViewId="0"/>
  </sheetViews>
  <sheetFormatPr defaultColWidth="22" defaultRowHeight="15" x14ac:dyDescent="0.2"/>
  <cols>
    <col min="1" max="1" width="5.85546875" style="190" bestFit="1" customWidth="1"/>
    <col min="2" max="2" width="27.140625" style="190" bestFit="1" customWidth="1"/>
    <col min="3" max="3" width="7.7109375" style="190" bestFit="1" customWidth="1"/>
    <col min="4" max="4" width="14.140625" style="190" bestFit="1" customWidth="1"/>
    <col min="5" max="5" width="18.7109375" style="190" bestFit="1" customWidth="1"/>
    <col min="6" max="6" width="10.85546875" style="190" bestFit="1" customWidth="1"/>
    <col min="7" max="7" width="6.28515625" style="190" bestFit="1" customWidth="1"/>
    <col min="8" max="8" width="5" style="190" bestFit="1" customWidth="1"/>
    <col min="9" max="9" width="16.140625" style="190" bestFit="1" customWidth="1"/>
    <col min="10" max="10" width="11.140625" style="190" bestFit="1" customWidth="1"/>
    <col min="11" max="11" width="24" style="190" bestFit="1" customWidth="1"/>
    <col min="12" max="12" width="23.42578125" style="190" bestFit="1" customWidth="1"/>
    <col min="13" max="16" width="26.140625" style="190" bestFit="1" customWidth="1"/>
    <col min="17" max="20" width="38.5703125" style="190" bestFit="1" customWidth="1"/>
    <col min="21" max="21" width="37" style="190" bestFit="1" customWidth="1"/>
    <col min="22" max="23" width="30.5703125" style="190" bestFit="1" customWidth="1"/>
    <col min="24" max="27" width="30.42578125" style="190" bestFit="1" customWidth="1"/>
    <col min="28" max="28" width="54.7109375" style="190" bestFit="1" customWidth="1"/>
    <col min="29" max="29" width="34.42578125" style="190" bestFit="1" customWidth="1"/>
    <col min="30" max="30" width="31.7109375" style="190" bestFit="1" customWidth="1"/>
    <col min="31" max="44" width="30.42578125" style="190" bestFit="1" customWidth="1"/>
    <col min="45" max="45" width="32.42578125" style="190" bestFit="1" customWidth="1"/>
    <col min="46" max="46" width="34.140625" style="190" bestFit="1" customWidth="1"/>
    <col min="47" max="53" width="30.42578125" style="190" bestFit="1" customWidth="1"/>
    <col min="54" max="54" width="34.5703125" style="190" bestFit="1" customWidth="1"/>
    <col min="55" max="59" width="30.42578125" style="190" bestFit="1" customWidth="1"/>
    <col min="60" max="60" width="38.5703125" style="190" bestFit="1" customWidth="1"/>
    <col min="61" max="70" width="34.28515625" style="190" bestFit="1" customWidth="1"/>
    <col min="71" max="71" width="35" style="190" bestFit="1" customWidth="1"/>
    <col min="72" max="72" width="34.28515625" style="190" bestFit="1" customWidth="1"/>
    <col min="73" max="76" width="29.5703125" style="190" bestFit="1" customWidth="1"/>
    <col min="77" max="77" width="35.42578125" style="190" bestFit="1" customWidth="1"/>
    <col min="78" max="78" width="29.5703125" style="190" bestFit="1" customWidth="1"/>
    <col min="79" max="79" width="21.42578125" style="190" bestFit="1" customWidth="1"/>
    <col min="80" max="80" width="20.85546875" style="190" bestFit="1" customWidth="1"/>
    <col min="81" max="81" width="24" style="190" bestFit="1" customWidth="1"/>
    <col min="82" max="82" width="23.5703125" style="190" bestFit="1" customWidth="1"/>
    <col min="83" max="83" width="23.42578125" style="190" bestFit="1" customWidth="1"/>
    <col min="84" max="84" width="22.140625" style="190" bestFit="1" customWidth="1"/>
    <col min="85" max="85" width="23" style="190" bestFit="1" customWidth="1"/>
    <col min="86" max="86" width="31.42578125" style="190" bestFit="1" customWidth="1"/>
    <col min="87" max="87" width="21.42578125" style="190" bestFit="1" customWidth="1"/>
    <col min="88" max="88" width="28.85546875" style="190" bestFit="1" customWidth="1"/>
    <col min="89" max="89" width="30.5703125" style="190" bestFit="1" customWidth="1"/>
    <col min="90" max="91" width="25.28515625" style="190" bestFit="1" customWidth="1"/>
    <col min="92" max="92" width="25.140625" style="190" bestFit="1" customWidth="1"/>
    <col min="93" max="93" width="31.5703125" style="190" bestFit="1" customWidth="1"/>
    <col min="94" max="94" width="24.7109375" style="190" bestFit="1" customWidth="1"/>
    <col min="95" max="95" width="32.5703125" style="190" bestFit="1" customWidth="1"/>
    <col min="96" max="96" width="41.28515625" style="190" bestFit="1" customWidth="1"/>
    <col min="97" max="98" width="52.42578125" style="190" bestFit="1" customWidth="1"/>
    <col min="99" max="99" width="37.42578125" style="190" bestFit="1" customWidth="1"/>
    <col min="100" max="100" width="24.140625" style="190" bestFit="1" customWidth="1"/>
    <col min="101" max="101" width="30" style="190" bestFit="1" customWidth="1"/>
    <col min="102" max="102" width="25.7109375" style="190" bestFit="1" customWidth="1"/>
    <col min="103" max="103" width="30.85546875" style="190" bestFit="1" customWidth="1"/>
    <col min="104" max="104" width="30.7109375" style="190" bestFit="1" customWidth="1"/>
    <col min="105" max="105" width="16.7109375" style="190" bestFit="1" customWidth="1"/>
    <col min="106" max="106" width="22.7109375" style="190" bestFit="1" customWidth="1"/>
    <col min="107" max="107" width="20.85546875" style="190" bestFit="1" customWidth="1"/>
    <col min="108" max="108" width="27.7109375" style="190" bestFit="1" customWidth="1"/>
    <col min="109" max="109" width="24.140625" style="190" bestFit="1" customWidth="1"/>
    <col min="110" max="110" width="32.7109375" style="190" bestFit="1" customWidth="1"/>
    <col min="111" max="111" width="15.7109375" style="190" bestFit="1" customWidth="1"/>
    <col min="112" max="112" width="13.7109375" style="190" bestFit="1" customWidth="1"/>
    <col min="113" max="113" width="35.28515625" style="190" bestFit="1" customWidth="1"/>
    <col min="114" max="115" width="27.5703125" style="190" bestFit="1" customWidth="1"/>
    <col min="116" max="116" width="41.5703125" style="190" bestFit="1" customWidth="1"/>
    <col min="117" max="117" width="47.7109375" style="190" bestFit="1" customWidth="1"/>
    <col min="118" max="118" width="27.5703125" style="190" bestFit="1" customWidth="1"/>
    <col min="119" max="16384" width="22" style="194"/>
  </cols>
  <sheetData>
    <row r="1" spans="1:118" s="183" customFormat="1" ht="15.75" x14ac:dyDescent="0.25">
      <c r="A1" s="182" t="s">
        <v>225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M1" s="182"/>
      <c r="BN1" s="182"/>
      <c r="BO1" s="182"/>
      <c r="BP1" s="182"/>
      <c r="BQ1" s="182"/>
      <c r="BR1" s="182"/>
      <c r="BS1" s="182"/>
      <c r="BT1" s="182"/>
      <c r="BU1" s="182"/>
      <c r="BV1" s="182"/>
      <c r="BW1" s="182"/>
      <c r="BX1" s="182"/>
      <c r="BY1" s="182"/>
      <c r="BZ1" s="182"/>
      <c r="CA1" s="182"/>
      <c r="CB1" s="182"/>
      <c r="CC1" s="182"/>
      <c r="CD1" s="182"/>
      <c r="CE1" s="182"/>
      <c r="CF1" s="182"/>
      <c r="CG1" s="182"/>
      <c r="CH1" s="182"/>
      <c r="CI1" s="182"/>
      <c r="CJ1" s="182"/>
      <c r="CK1" s="182"/>
      <c r="CL1" s="182"/>
      <c r="CM1" s="182"/>
      <c r="CN1" s="182"/>
      <c r="CO1" s="182"/>
      <c r="CP1" s="182"/>
      <c r="CQ1" s="182"/>
      <c r="CR1" s="182"/>
      <c r="CS1" s="182"/>
      <c r="CT1" s="182"/>
      <c r="CU1" s="182"/>
      <c r="CV1" s="182"/>
      <c r="CW1" s="182"/>
      <c r="CX1" s="182"/>
      <c r="CY1" s="182"/>
      <c r="CZ1" s="182"/>
      <c r="DA1" s="182"/>
      <c r="DB1" s="182"/>
      <c r="DC1" s="182"/>
      <c r="DD1" s="182"/>
      <c r="DE1" s="182"/>
      <c r="DF1" s="182"/>
      <c r="DG1" s="182"/>
      <c r="DH1" s="182"/>
      <c r="DI1" s="182"/>
      <c r="DJ1" s="182"/>
      <c r="DK1" s="182"/>
      <c r="DL1" s="182"/>
      <c r="DM1" s="182"/>
      <c r="DN1" s="182"/>
    </row>
    <row r="2" spans="1:118" s="183" customFormat="1" ht="15.75" x14ac:dyDescent="0.25">
      <c r="A2" s="182"/>
      <c r="B2" s="182"/>
      <c r="C2" s="184"/>
      <c r="D2" s="182"/>
      <c r="E2" s="182"/>
      <c r="F2" s="182"/>
      <c r="G2" s="182"/>
      <c r="H2" s="182"/>
      <c r="I2" s="182"/>
      <c r="J2" s="182"/>
      <c r="K2" s="51" t="s">
        <v>226</v>
      </c>
      <c r="L2" s="185" t="s">
        <v>227</v>
      </c>
      <c r="M2" s="185" t="s">
        <v>227</v>
      </c>
      <c r="N2" s="185" t="s">
        <v>227</v>
      </c>
      <c r="O2" s="185" t="s">
        <v>227</v>
      </c>
      <c r="P2" s="185" t="s">
        <v>227</v>
      </c>
      <c r="Q2" s="185" t="s">
        <v>228</v>
      </c>
      <c r="R2" s="185" t="s">
        <v>228</v>
      </c>
      <c r="S2" s="185" t="s">
        <v>228</v>
      </c>
      <c r="T2" s="185" t="s">
        <v>228</v>
      </c>
      <c r="U2" s="185" t="s">
        <v>229</v>
      </c>
      <c r="V2" s="185" t="s">
        <v>229</v>
      </c>
      <c r="W2" s="185" t="s">
        <v>229</v>
      </c>
      <c r="X2" s="185" t="s">
        <v>229</v>
      </c>
      <c r="Y2" s="185" t="s">
        <v>229</v>
      </c>
      <c r="Z2" s="185" t="s">
        <v>229</v>
      </c>
      <c r="AA2" s="185" t="s">
        <v>229</v>
      </c>
      <c r="AB2" s="185" t="s">
        <v>229</v>
      </c>
      <c r="AC2" s="185" t="s">
        <v>229</v>
      </c>
      <c r="AD2" s="185" t="s">
        <v>229</v>
      </c>
      <c r="AE2" s="185" t="s">
        <v>229</v>
      </c>
      <c r="AF2" s="185" t="s">
        <v>229</v>
      </c>
      <c r="AG2" s="185" t="s">
        <v>229</v>
      </c>
      <c r="AH2" s="185" t="s">
        <v>229</v>
      </c>
      <c r="AI2" s="185" t="s">
        <v>229</v>
      </c>
      <c r="AJ2" s="185" t="s">
        <v>229</v>
      </c>
      <c r="AK2" s="185" t="s">
        <v>229</v>
      </c>
      <c r="AL2" s="185" t="s">
        <v>229</v>
      </c>
      <c r="AM2" s="185" t="s">
        <v>229</v>
      </c>
      <c r="AN2" s="185" t="s">
        <v>229</v>
      </c>
      <c r="AO2" s="185" t="s">
        <v>229</v>
      </c>
      <c r="AP2" s="185" t="s">
        <v>229</v>
      </c>
      <c r="AQ2" s="185" t="s">
        <v>229</v>
      </c>
      <c r="AR2" s="185" t="s">
        <v>229</v>
      </c>
      <c r="AS2" s="185" t="s">
        <v>229</v>
      </c>
      <c r="AT2" s="185" t="s">
        <v>229</v>
      </c>
      <c r="AU2" s="185" t="s">
        <v>229</v>
      </c>
      <c r="AV2" s="185" t="s">
        <v>229</v>
      </c>
      <c r="AW2" s="185" t="s">
        <v>229</v>
      </c>
      <c r="AX2" s="185" t="s">
        <v>229</v>
      </c>
      <c r="AY2" s="185" t="s">
        <v>229</v>
      </c>
      <c r="AZ2" s="185" t="s">
        <v>229</v>
      </c>
      <c r="BA2" s="185" t="s">
        <v>229</v>
      </c>
      <c r="BB2" s="185" t="s">
        <v>229</v>
      </c>
      <c r="BC2" s="185" t="s">
        <v>229</v>
      </c>
      <c r="BD2" s="185" t="s">
        <v>229</v>
      </c>
      <c r="BE2" s="185" t="s">
        <v>229</v>
      </c>
      <c r="BF2" s="185" t="s">
        <v>229</v>
      </c>
      <c r="BG2" s="185" t="s">
        <v>229</v>
      </c>
      <c r="BH2" s="185" t="s">
        <v>230</v>
      </c>
      <c r="BI2" s="185" t="s">
        <v>230</v>
      </c>
      <c r="BJ2" s="185" t="s">
        <v>230</v>
      </c>
      <c r="BK2" s="185" t="s">
        <v>230</v>
      </c>
      <c r="BL2" s="185" t="s">
        <v>230</v>
      </c>
      <c r="BM2" s="185" t="s">
        <v>230</v>
      </c>
      <c r="BN2" s="185" t="s">
        <v>230</v>
      </c>
      <c r="BO2" s="185" t="s">
        <v>230</v>
      </c>
      <c r="BP2" s="185" t="s">
        <v>230</v>
      </c>
      <c r="BQ2" s="185" t="s">
        <v>230</v>
      </c>
      <c r="BR2" s="185" t="s">
        <v>230</v>
      </c>
      <c r="BS2" s="185" t="s">
        <v>230</v>
      </c>
      <c r="BT2" s="185" t="s">
        <v>230</v>
      </c>
      <c r="BU2" s="185" t="s">
        <v>231</v>
      </c>
      <c r="BV2" s="185" t="s">
        <v>231</v>
      </c>
      <c r="BW2" s="185" t="s">
        <v>231</v>
      </c>
      <c r="BX2" s="185" t="s">
        <v>231</v>
      </c>
      <c r="BY2" s="185" t="s">
        <v>231</v>
      </c>
      <c r="BZ2" s="185" t="s">
        <v>231</v>
      </c>
      <c r="CA2" s="185" t="s">
        <v>232</v>
      </c>
      <c r="CB2" s="185" t="s">
        <v>232</v>
      </c>
      <c r="CC2" s="185" t="s">
        <v>232</v>
      </c>
      <c r="CD2" s="185" t="s">
        <v>232</v>
      </c>
      <c r="CE2" s="185" t="s">
        <v>232</v>
      </c>
      <c r="CF2" s="185" t="s">
        <v>232</v>
      </c>
      <c r="CG2" s="185" t="s">
        <v>232</v>
      </c>
      <c r="CH2" s="185" t="s">
        <v>232</v>
      </c>
      <c r="CI2" s="185" t="s">
        <v>232</v>
      </c>
      <c r="CJ2" s="185" t="s">
        <v>232</v>
      </c>
      <c r="CK2" s="185" t="s">
        <v>232</v>
      </c>
      <c r="CL2" s="185" t="s">
        <v>232</v>
      </c>
      <c r="CM2" s="185" t="s">
        <v>232</v>
      </c>
      <c r="CN2" s="185" t="s">
        <v>232</v>
      </c>
      <c r="CO2" s="185" t="s">
        <v>232</v>
      </c>
      <c r="CP2" s="185" t="s">
        <v>232</v>
      </c>
      <c r="CQ2" s="185" t="s">
        <v>232</v>
      </c>
      <c r="CR2" s="185" t="s">
        <v>232</v>
      </c>
      <c r="CS2" s="185" t="s">
        <v>232</v>
      </c>
      <c r="CT2" s="185" t="s">
        <v>232</v>
      </c>
      <c r="CU2" s="185" t="s">
        <v>232</v>
      </c>
      <c r="CV2" s="185" t="s">
        <v>232</v>
      </c>
      <c r="CW2" s="185" t="s">
        <v>232</v>
      </c>
      <c r="CX2" s="185" t="s">
        <v>232</v>
      </c>
      <c r="CY2" s="185" t="s">
        <v>232</v>
      </c>
      <c r="CZ2" s="185" t="s">
        <v>232</v>
      </c>
      <c r="DA2" s="185" t="s">
        <v>232</v>
      </c>
      <c r="DB2" s="185" t="s">
        <v>232</v>
      </c>
      <c r="DC2" s="185" t="s">
        <v>232</v>
      </c>
      <c r="DD2" s="185" t="s">
        <v>232</v>
      </c>
      <c r="DE2" s="185" t="s">
        <v>232</v>
      </c>
      <c r="DF2" s="185" t="s">
        <v>232</v>
      </c>
      <c r="DG2" s="185" t="s">
        <v>232</v>
      </c>
      <c r="DH2" s="185" t="s">
        <v>232</v>
      </c>
      <c r="DI2" s="185" t="s">
        <v>232</v>
      </c>
      <c r="DJ2" s="185" t="s">
        <v>233</v>
      </c>
      <c r="DK2" s="185" t="s">
        <v>233</v>
      </c>
      <c r="DL2" s="185" t="s">
        <v>233</v>
      </c>
      <c r="DM2" s="185" t="s">
        <v>233</v>
      </c>
      <c r="DN2" s="185" t="s">
        <v>233</v>
      </c>
    </row>
    <row r="3" spans="1:118" s="183" customFormat="1" ht="15.75" x14ac:dyDescent="0.25">
      <c r="A3" s="182"/>
      <c r="B3" s="184"/>
      <c r="C3" s="184"/>
      <c r="D3" s="182"/>
      <c r="E3" s="182"/>
      <c r="F3" s="182"/>
      <c r="G3" s="182"/>
      <c r="H3" s="182"/>
      <c r="I3" s="182"/>
      <c r="J3" s="182"/>
      <c r="K3" s="51" t="s">
        <v>234</v>
      </c>
      <c r="L3" s="185" t="s">
        <v>235</v>
      </c>
      <c r="M3" s="185" t="s">
        <v>236</v>
      </c>
      <c r="N3" s="185" t="s">
        <v>236</v>
      </c>
      <c r="O3" s="185" t="s">
        <v>236</v>
      </c>
      <c r="P3" s="185" t="s">
        <v>236</v>
      </c>
      <c r="Q3" s="185" t="s">
        <v>237</v>
      </c>
      <c r="R3" s="185" t="s">
        <v>237</v>
      </c>
      <c r="S3" s="185" t="s">
        <v>237</v>
      </c>
      <c r="T3" s="185" t="s">
        <v>237</v>
      </c>
      <c r="U3" s="185" t="s">
        <v>238</v>
      </c>
      <c r="V3" s="185" t="s">
        <v>239</v>
      </c>
      <c r="W3" s="185" t="s">
        <v>239</v>
      </c>
      <c r="X3" s="185" t="s">
        <v>239</v>
      </c>
      <c r="Y3" s="185" t="s">
        <v>239</v>
      </c>
      <c r="Z3" s="185" t="s">
        <v>239</v>
      </c>
      <c r="AA3" s="185" t="s">
        <v>239</v>
      </c>
      <c r="AB3" s="185" t="s">
        <v>239</v>
      </c>
      <c r="AC3" s="185" t="s">
        <v>239</v>
      </c>
      <c r="AD3" s="185" t="s">
        <v>239</v>
      </c>
      <c r="AE3" s="185" t="s">
        <v>239</v>
      </c>
      <c r="AF3" s="185" t="s">
        <v>239</v>
      </c>
      <c r="AG3" s="185" t="s">
        <v>239</v>
      </c>
      <c r="AH3" s="185" t="s">
        <v>239</v>
      </c>
      <c r="AI3" s="185" t="s">
        <v>239</v>
      </c>
      <c r="AJ3" s="185" t="s">
        <v>239</v>
      </c>
      <c r="AK3" s="185" t="s">
        <v>239</v>
      </c>
      <c r="AL3" s="185" t="s">
        <v>240</v>
      </c>
      <c r="AM3" s="185" t="s">
        <v>240</v>
      </c>
      <c r="AN3" s="185" t="s">
        <v>240</v>
      </c>
      <c r="AO3" s="185" t="s">
        <v>240</v>
      </c>
      <c r="AP3" s="185" t="s">
        <v>240</v>
      </c>
      <c r="AQ3" s="185" t="s">
        <v>240</v>
      </c>
      <c r="AR3" s="185" t="s">
        <v>240</v>
      </c>
      <c r="AS3" s="185" t="s">
        <v>240</v>
      </c>
      <c r="AT3" s="185" t="s">
        <v>240</v>
      </c>
      <c r="AU3" s="185" t="s">
        <v>240</v>
      </c>
      <c r="AV3" s="185" t="s">
        <v>240</v>
      </c>
      <c r="AW3" s="185" t="s">
        <v>240</v>
      </c>
      <c r="AX3" s="185" t="s">
        <v>240</v>
      </c>
      <c r="AY3" s="185" t="s">
        <v>240</v>
      </c>
      <c r="AZ3" s="185" t="s">
        <v>240</v>
      </c>
      <c r="BA3" s="185" t="s">
        <v>240</v>
      </c>
      <c r="BB3" s="185" t="s">
        <v>241</v>
      </c>
      <c r="BC3" s="185" t="s">
        <v>241</v>
      </c>
      <c r="BD3" s="185" t="s">
        <v>241</v>
      </c>
      <c r="BE3" s="185" t="s">
        <v>241</v>
      </c>
      <c r="BF3" s="185" t="s">
        <v>241</v>
      </c>
      <c r="BG3" s="185" t="s">
        <v>242</v>
      </c>
      <c r="BH3" s="185" t="s">
        <v>243</v>
      </c>
      <c r="BI3" s="185" t="s">
        <v>243</v>
      </c>
      <c r="BJ3" s="185" t="s">
        <v>243</v>
      </c>
      <c r="BK3" s="185" t="s">
        <v>243</v>
      </c>
      <c r="BL3" s="185" t="s">
        <v>243</v>
      </c>
      <c r="BM3" s="185" t="s">
        <v>244</v>
      </c>
      <c r="BN3" s="185" t="s">
        <v>244</v>
      </c>
      <c r="BO3" s="185" t="s">
        <v>245</v>
      </c>
      <c r="BP3" s="185" t="s">
        <v>245</v>
      </c>
      <c r="BQ3" s="185" t="s">
        <v>245</v>
      </c>
      <c r="BR3" s="185" t="s">
        <v>245</v>
      </c>
      <c r="BS3" s="185" t="s">
        <v>246</v>
      </c>
      <c r="BT3" s="185" t="s">
        <v>247</v>
      </c>
      <c r="BU3" s="185" t="s">
        <v>248</v>
      </c>
      <c r="BV3" s="185" t="s">
        <v>248</v>
      </c>
      <c r="BW3" s="185" t="s">
        <v>249</v>
      </c>
      <c r="BX3" s="185" t="s">
        <v>249</v>
      </c>
      <c r="BY3" s="185" t="s">
        <v>250</v>
      </c>
      <c r="BZ3" s="185" t="s">
        <v>251</v>
      </c>
      <c r="CA3" s="185" t="s">
        <v>252</v>
      </c>
      <c r="CB3" s="185" t="s">
        <v>252</v>
      </c>
      <c r="CC3" s="185" t="s">
        <v>252</v>
      </c>
      <c r="CD3" s="185" t="s">
        <v>252</v>
      </c>
      <c r="CE3" s="185" t="s">
        <v>252</v>
      </c>
      <c r="CF3" s="185" t="s">
        <v>252</v>
      </c>
      <c r="CG3" s="185" t="s">
        <v>252</v>
      </c>
      <c r="CH3" s="185" t="s">
        <v>252</v>
      </c>
      <c r="CI3" s="185" t="s">
        <v>252</v>
      </c>
      <c r="CJ3" s="185" t="s">
        <v>253</v>
      </c>
      <c r="CK3" s="185" t="s">
        <v>253</v>
      </c>
      <c r="CL3" s="185" t="s">
        <v>253</v>
      </c>
      <c r="CM3" s="185" t="s">
        <v>253</v>
      </c>
      <c r="CN3" s="185" t="s">
        <v>253</v>
      </c>
      <c r="CO3" s="185" t="s">
        <v>254</v>
      </c>
      <c r="CP3" s="185" t="s">
        <v>255</v>
      </c>
      <c r="CQ3" s="185" t="s">
        <v>256</v>
      </c>
      <c r="CR3" s="185" t="s">
        <v>256</v>
      </c>
      <c r="CS3" s="185" t="s">
        <v>256</v>
      </c>
      <c r="CT3" s="185" t="s">
        <v>256</v>
      </c>
      <c r="CU3" s="185" t="s">
        <v>256</v>
      </c>
      <c r="CV3" s="185" t="s">
        <v>256</v>
      </c>
      <c r="CW3" s="185" t="s">
        <v>257</v>
      </c>
      <c r="CX3" s="185" t="s">
        <v>258</v>
      </c>
      <c r="CY3" s="185" t="s">
        <v>258</v>
      </c>
      <c r="CZ3" s="185" t="s">
        <v>258</v>
      </c>
      <c r="DA3" s="185" t="s">
        <v>258</v>
      </c>
      <c r="DB3" s="185" t="s">
        <v>258</v>
      </c>
      <c r="DC3" s="185" t="s">
        <v>258</v>
      </c>
      <c r="DD3" s="185" t="s">
        <v>259</v>
      </c>
      <c r="DE3" s="185" t="s">
        <v>259</v>
      </c>
      <c r="DF3" s="185" t="s">
        <v>260</v>
      </c>
      <c r="DG3" s="185" t="s">
        <v>260</v>
      </c>
      <c r="DH3" s="185" t="s">
        <v>260</v>
      </c>
      <c r="DI3" s="185" t="s">
        <v>261</v>
      </c>
      <c r="DJ3" s="185" t="s">
        <v>262</v>
      </c>
      <c r="DK3" s="185" t="s">
        <v>262</v>
      </c>
      <c r="DL3" s="185" t="s">
        <v>263</v>
      </c>
      <c r="DM3" s="185" t="s">
        <v>264</v>
      </c>
      <c r="DN3" s="185" t="s">
        <v>264</v>
      </c>
    </row>
    <row r="4" spans="1:118" s="183" customFormat="1" ht="15.75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51" t="s">
        <v>265</v>
      </c>
      <c r="L4" s="185" t="s">
        <v>266</v>
      </c>
      <c r="M4" s="185" t="s">
        <v>267</v>
      </c>
      <c r="N4" s="185" t="s">
        <v>267</v>
      </c>
      <c r="O4" s="185" t="s">
        <v>268</v>
      </c>
      <c r="P4" s="185" t="s">
        <v>267</v>
      </c>
      <c r="Q4" s="185" t="s">
        <v>269</v>
      </c>
      <c r="R4" s="185" t="s">
        <v>270</v>
      </c>
      <c r="S4" s="185" t="s">
        <v>271</v>
      </c>
      <c r="T4" s="185" t="s">
        <v>271</v>
      </c>
      <c r="U4" s="185" t="s">
        <v>272</v>
      </c>
      <c r="V4" s="185" t="s">
        <v>273</v>
      </c>
      <c r="W4" s="185" t="s">
        <v>273</v>
      </c>
      <c r="X4" s="185" t="s">
        <v>273</v>
      </c>
      <c r="Y4" s="185" t="s">
        <v>274</v>
      </c>
      <c r="Z4" s="185" t="s">
        <v>275</v>
      </c>
      <c r="AA4" s="185" t="s">
        <v>276</v>
      </c>
      <c r="AB4" s="185" t="s">
        <v>277</v>
      </c>
      <c r="AC4" s="185" t="s">
        <v>277</v>
      </c>
      <c r="AD4" s="185" t="s">
        <v>277</v>
      </c>
      <c r="AE4" s="185" t="s">
        <v>278</v>
      </c>
      <c r="AF4" s="185" t="s">
        <v>275</v>
      </c>
      <c r="AG4" s="185" t="s">
        <v>279</v>
      </c>
      <c r="AH4" s="185" t="s">
        <v>266</v>
      </c>
      <c r="AI4" s="185" t="s">
        <v>280</v>
      </c>
      <c r="AJ4" s="185" t="s">
        <v>281</v>
      </c>
      <c r="AK4" s="185" t="s">
        <v>282</v>
      </c>
      <c r="AL4" s="185" t="s">
        <v>283</v>
      </c>
      <c r="AM4" s="185" t="s">
        <v>283</v>
      </c>
      <c r="AN4" s="185" t="s">
        <v>283</v>
      </c>
      <c r="AO4" s="185" t="s">
        <v>272</v>
      </c>
      <c r="AP4" s="185" t="s">
        <v>272</v>
      </c>
      <c r="AQ4" s="185" t="s">
        <v>272</v>
      </c>
      <c r="AR4" s="185" t="s">
        <v>284</v>
      </c>
      <c r="AS4" s="185" t="s">
        <v>285</v>
      </c>
      <c r="AT4" s="185" t="s">
        <v>286</v>
      </c>
      <c r="AU4" s="185" t="s">
        <v>287</v>
      </c>
      <c r="AV4" s="185" t="s">
        <v>271</v>
      </c>
      <c r="AW4" s="185" t="s">
        <v>288</v>
      </c>
      <c r="AX4" s="185" t="s">
        <v>288</v>
      </c>
      <c r="AY4" s="185" t="s">
        <v>288</v>
      </c>
      <c r="AZ4" s="185" t="s">
        <v>288</v>
      </c>
      <c r="BA4" s="185" t="s">
        <v>289</v>
      </c>
      <c r="BB4" s="185" t="s">
        <v>288</v>
      </c>
      <c r="BC4" s="185" t="s">
        <v>290</v>
      </c>
      <c r="BD4" s="185" t="s">
        <v>291</v>
      </c>
      <c r="BE4" s="185" t="s">
        <v>291</v>
      </c>
      <c r="BF4" s="185" t="s">
        <v>291</v>
      </c>
      <c r="BG4" s="185" t="s">
        <v>292</v>
      </c>
      <c r="BH4" s="185" t="s">
        <v>293</v>
      </c>
      <c r="BI4" s="185" t="s">
        <v>293</v>
      </c>
      <c r="BJ4" s="185" t="s">
        <v>293</v>
      </c>
      <c r="BK4" s="185" t="s">
        <v>293</v>
      </c>
      <c r="BL4" s="185" t="s">
        <v>293</v>
      </c>
      <c r="BM4" s="185" t="s">
        <v>294</v>
      </c>
      <c r="BN4" s="185" t="s">
        <v>295</v>
      </c>
      <c r="BO4" s="185" t="s">
        <v>287</v>
      </c>
      <c r="BP4" s="185" t="s">
        <v>287</v>
      </c>
      <c r="BQ4" s="185" t="s">
        <v>287</v>
      </c>
      <c r="BR4" s="185" t="s">
        <v>296</v>
      </c>
      <c r="BS4" s="185" t="s">
        <v>294</v>
      </c>
      <c r="BT4" s="185" t="s">
        <v>294</v>
      </c>
      <c r="BU4" s="185" t="s">
        <v>297</v>
      </c>
      <c r="BV4" s="185" t="s">
        <v>298</v>
      </c>
      <c r="BW4" s="185" t="s">
        <v>299</v>
      </c>
      <c r="BX4" s="185" t="s">
        <v>272</v>
      </c>
      <c r="BY4" s="185" t="s">
        <v>281</v>
      </c>
      <c r="BZ4" s="185" t="s">
        <v>300</v>
      </c>
      <c r="CA4" s="185" t="s">
        <v>301</v>
      </c>
      <c r="CB4" s="185" t="s">
        <v>301</v>
      </c>
      <c r="CC4" s="185" t="s">
        <v>301</v>
      </c>
      <c r="CD4" s="185" t="s">
        <v>279</v>
      </c>
      <c r="CE4" s="185" t="s">
        <v>279</v>
      </c>
      <c r="CF4" s="185" t="s">
        <v>279</v>
      </c>
      <c r="CG4" s="185" t="s">
        <v>279</v>
      </c>
      <c r="CH4" s="185" t="s">
        <v>279</v>
      </c>
      <c r="CI4" s="185" t="s">
        <v>302</v>
      </c>
      <c r="CJ4" s="185" t="s">
        <v>303</v>
      </c>
      <c r="CK4" s="185" t="s">
        <v>303</v>
      </c>
      <c r="CL4" s="185" t="s">
        <v>281</v>
      </c>
      <c r="CM4" s="185" t="s">
        <v>304</v>
      </c>
      <c r="CN4" s="185" t="s">
        <v>281</v>
      </c>
      <c r="CO4" s="185" t="s">
        <v>284</v>
      </c>
      <c r="CP4" s="185" t="s">
        <v>299</v>
      </c>
      <c r="CQ4" s="185" t="s">
        <v>282</v>
      </c>
      <c r="CR4" s="185" t="s">
        <v>282</v>
      </c>
      <c r="CS4" s="185" t="s">
        <v>282</v>
      </c>
      <c r="CT4" s="185" t="s">
        <v>282</v>
      </c>
      <c r="CU4" s="185" t="s">
        <v>282</v>
      </c>
      <c r="CV4" s="185" t="s">
        <v>280</v>
      </c>
      <c r="CW4" s="185" t="s">
        <v>305</v>
      </c>
      <c r="CX4" s="185" t="s">
        <v>306</v>
      </c>
      <c r="CY4" s="185" t="s">
        <v>306</v>
      </c>
      <c r="CZ4" s="185" t="s">
        <v>306</v>
      </c>
      <c r="DA4" s="185" t="s">
        <v>307</v>
      </c>
      <c r="DB4" s="185" t="s">
        <v>307</v>
      </c>
      <c r="DC4" s="185" t="s">
        <v>307</v>
      </c>
      <c r="DD4" s="185" t="s">
        <v>277</v>
      </c>
      <c r="DE4" s="185" t="s">
        <v>308</v>
      </c>
      <c r="DF4" s="185" t="s">
        <v>309</v>
      </c>
      <c r="DG4" s="185" t="s">
        <v>310</v>
      </c>
      <c r="DH4" s="185" t="s">
        <v>277</v>
      </c>
      <c r="DI4" s="185" t="s">
        <v>307</v>
      </c>
      <c r="DJ4" s="185" t="s">
        <v>297</v>
      </c>
      <c r="DK4" s="185" t="s">
        <v>311</v>
      </c>
      <c r="DL4" s="185" t="s">
        <v>312</v>
      </c>
      <c r="DM4" s="185" t="s">
        <v>313</v>
      </c>
      <c r="DN4" s="185" t="s">
        <v>272</v>
      </c>
    </row>
    <row r="5" spans="1:118" s="183" customFormat="1" ht="15.75" x14ac:dyDescent="0.2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51" t="s">
        <v>314</v>
      </c>
      <c r="L5" s="185" t="s">
        <v>315</v>
      </c>
      <c r="M5" s="185" t="s">
        <v>316</v>
      </c>
      <c r="N5" s="185" t="s">
        <v>316</v>
      </c>
      <c r="O5" s="185" t="s">
        <v>316</v>
      </c>
      <c r="P5" s="185" t="s">
        <v>316</v>
      </c>
      <c r="Q5" s="185" t="s">
        <v>317</v>
      </c>
      <c r="R5" s="185" t="s">
        <v>318</v>
      </c>
      <c r="S5" s="185" t="s">
        <v>319</v>
      </c>
      <c r="T5" s="185" t="s">
        <v>319</v>
      </c>
      <c r="U5" s="185" t="s">
        <v>320</v>
      </c>
      <c r="V5" s="185" t="s">
        <v>321</v>
      </c>
      <c r="W5" s="185" t="s">
        <v>321</v>
      </c>
      <c r="X5" s="185" t="s">
        <v>321</v>
      </c>
      <c r="Y5" s="185" t="s">
        <v>322</v>
      </c>
      <c r="Z5" s="185" t="s">
        <v>323</v>
      </c>
      <c r="AA5" s="185" t="s">
        <v>324</v>
      </c>
      <c r="AB5" s="185" t="s">
        <v>325</v>
      </c>
      <c r="AC5" s="185" t="s">
        <v>325</v>
      </c>
      <c r="AD5" s="185" t="s">
        <v>325</v>
      </c>
      <c r="AE5" s="185" t="s">
        <v>326</v>
      </c>
      <c r="AF5" s="185" t="s">
        <v>327</v>
      </c>
      <c r="AG5" s="185" t="s">
        <v>328</v>
      </c>
      <c r="AH5" s="185" t="s">
        <v>329</v>
      </c>
      <c r="AI5" s="185" t="s">
        <v>330</v>
      </c>
      <c r="AJ5" s="185" t="s">
        <v>331</v>
      </c>
      <c r="AK5" s="185" t="s">
        <v>332</v>
      </c>
      <c r="AL5" s="185" t="s">
        <v>333</v>
      </c>
      <c r="AM5" s="185" t="s">
        <v>333</v>
      </c>
      <c r="AN5" s="185" t="s">
        <v>333</v>
      </c>
      <c r="AO5" s="185" t="s">
        <v>334</v>
      </c>
      <c r="AP5" s="185" t="s">
        <v>334</v>
      </c>
      <c r="AQ5" s="185" t="s">
        <v>334</v>
      </c>
      <c r="AR5" s="185" t="s">
        <v>335</v>
      </c>
      <c r="AS5" s="185" t="s">
        <v>336</v>
      </c>
      <c r="AT5" s="185" t="s">
        <v>337</v>
      </c>
      <c r="AU5" s="185" t="s">
        <v>338</v>
      </c>
      <c r="AV5" s="185" t="s">
        <v>339</v>
      </c>
      <c r="AW5" s="185" t="s">
        <v>340</v>
      </c>
      <c r="AX5" s="185" t="s">
        <v>340</v>
      </c>
      <c r="AY5" s="185" t="s">
        <v>340</v>
      </c>
      <c r="AZ5" s="185" t="s">
        <v>340</v>
      </c>
      <c r="BA5" s="185" t="s">
        <v>341</v>
      </c>
      <c r="BB5" s="185" t="s">
        <v>342</v>
      </c>
      <c r="BC5" s="185" t="s">
        <v>343</v>
      </c>
      <c r="BD5" s="185" t="s">
        <v>344</v>
      </c>
      <c r="BE5" s="185" t="s">
        <v>344</v>
      </c>
      <c r="BF5" s="185" t="s">
        <v>344</v>
      </c>
      <c r="BG5" s="185" t="s">
        <v>345</v>
      </c>
      <c r="BH5" s="185" t="s">
        <v>346</v>
      </c>
      <c r="BI5" s="185" t="s">
        <v>346</v>
      </c>
      <c r="BJ5" s="185" t="s">
        <v>346</v>
      </c>
      <c r="BK5" s="185" t="s">
        <v>346</v>
      </c>
      <c r="BL5" s="185" t="s">
        <v>346</v>
      </c>
      <c r="BM5" s="185" t="s">
        <v>347</v>
      </c>
      <c r="BN5" s="185" t="s">
        <v>348</v>
      </c>
      <c r="BO5" s="185" t="s">
        <v>349</v>
      </c>
      <c r="BP5" s="185" t="s">
        <v>349</v>
      </c>
      <c r="BQ5" s="185" t="s">
        <v>349</v>
      </c>
      <c r="BR5" s="185" t="s">
        <v>350</v>
      </c>
      <c r="BS5" s="185" t="s">
        <v>351</v>
      </c>
      <c r="BT5" s="185" t="s">
        <v>352</v>
      </c>
      <c r="BU5" s="185" t="s">
        <v>353</v>
      </c>
      <c r="BV5" s="185" t="s">
        <v>354</v>
      </c>
      <c r="BW5" s="185" t="s">
        <v>355</v>
      </c>
      <c r="BX5" s="185" t="s">
        <v>356</v>
      </c>
      <c r="BY5" s="185" t="s">
        <v>357</v>
      </c>
      <c r="BZ5" s="185" t="s">
        <v>358</v>
      </c>
      <c r="CA5" s="185" t="s">
        <v>359</v>
      </c>
      <c r="CB5" s="185" t="s">
        <v>359</v>
      </c>
      <c r="CC5" s="185" t="s">
        <v>359</v>
      </c>
      <c r="CD5" s="185" t="s">
        <v>360</v>
      </c>
      <c r="CE5" s="185" t="s">
        <v>360</v>
      </c>
      <c r="CF5" s="185" t="s">
        <v>360</v>
      </c>
      <c r="CG5" s="185" t="s">
        <v>360</v>
      </c>
      <c r="CH5" s="185" t="s">
        <v>361</v>
      </c>
      <c r="CI5" s="185" t="s">
        <v>362</v>
      </c>
      <c r="CJ5" s="185" t="s">
        <v>363</v>
      </c>
      <c r="CK5" s="185" t="s">
        <v>363</v>
      </c>
      <c r="CL5" s="185" t="s">
        <v>364</v>
      </c>
      <c r="CM5" s="185" t="s">
        <v>365</v>
      </c>
      <c r="CN5" s="185" t="s">
        <v>364</v>
      </c>
      <c r="CO5" s="185" t="s">
        <v>366</v>
      </c>
      <c r="CP5" s="185" t="s">
        <v>367</v>
      </c>
      <c r="CQ5" s="185" t="s">
        <v>368</v>
      </c>
      <c r="CR5" s="185" t="s">
        <v>369</v>
      </c>
      <c r="CS5" s="185" t="s">
        <v>369</v>
      </c>
      <c r="CT5" s="185" t="s">
        <v>369</v>
      </c>
      <c r="CU5" s="185" t="s">
        <v>369</v>
      </c>
      <c r="CV5" s="185" t="s">
        <v>370</v>
      </c>
      <c r="CW5" s="185" t="s">
        <v>371</v>
      </c>
      <c r="CX5" s="185" t="s">
        <v>372</v>
      </c>
      <c r="CY5" s="185" t="s">
        <v>372</v>
      </c>
      <c r="CZ5" s="185" t="s">
        <v>372</v>
      </c>
      <c r="DA5" s="185" t="s">
        <v>373</v>
      </c>
      <c r="DB5" s="185" t="s">
        <v>374</v>
      </c>
      <c r="DC5" s="185" t="s">
        <v>374</v>
      </c>
      <c r="DD5" s="185" t="s">
        <v>375</v>
      </c>
      <c r="DE5" s="185" t="s">
        <v>376</v>
      </c>
      <c r="DF5" s="185" t="s">
        <v>377</v>
      </c>
      <c r="DG5" s="185" t="s">
        <v>378</v>
      </c>
      <c r="DH5" s="185" t="s">
        <v>379</v>
      </c>
      <c r="DI5" s="185" t="s">
        <v>380</v>
      </c>
      <c r="DJ5" s="185" t="s">
        <v>381</v>
      </c>
      <c r="DK5" s="185" t="s">
        <v>382</v>
      </c>
      <c r="DL5" s="185" t="s">
        <v>383</v>
      </c>
      <c r="DM5" s="185" t="s">
        <v>384</v>
      </c>
      <c r="DN5" s="185" t="s">
        <v>385</v>
      </c>
    </row>
    <row r="6" spans="1:118" s="183" customFormat="1" ht="15.75" x14ac:dyDescent="0.25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51" t="s">
        <v>386</v>
      </c>
      <c r="L6" s="186" t="s">
        <v>387</v>
      </c>
      <c r="M6" s="186">
        <v>9889</v>
      </c>
      <c r="N6" s="186">
        <v>9890</v>
      </c>
      <c r="O6" s="186">
        <v>9891</v>
      </c>
      <c r="P6" s="186" t="s">
        <v>388</v>
      </c>
      <c r="Q6" s="186">
        <v>4262</v>
      </c>
      <c r="R6" s="186" t="s">
        <v>389</v>
      </c>
      <c r="S6" s="186">
        <v>10049</v>
      </c>
      <c r="T6" s="186">
        <v>10062</v>
      </c>
      <c r="U6" s="186">
        <v>9661</v>
      </c>
      <c r="V6" s="186">
        <v>10040</v>
      </c>
      <c r="W6" s="186">
        <v>10041</v>
      </c>
      <c r="X6" s="186" t="s">
        <v>388</v>
      </c>
      <c r="Y6" s="186" t="s">
        <v>390</v>
      </c>
      <c r="Z6" s="186">
        <v>9928</v>
      </c>
      <c r="AA6" s="186">
        <v>1270</v>
      </c>
      <c r="AB6" s="186">
        <v>9900</v>
      </c>
      <c r="AC6" s="186">
        <v>9901</v>
      </c>
      <c r="AD6" s="186" t="s">
        <v>388</v>
      </c>
      <c r="AE6" s="186">
        <v>9919</v>
      </c>
      <c r="AF6" s="186">
        <v>10024</v>
      </c>
      <c r="AG6" s="186">
        <v>4256</v>
      </c>
      <c r="AH6" s="186">
        <v>9651</v>
      </c>
      <c r="AI6" s="186">
        <v>9939</v>
      </c>
      <c r="AJ6" s="186">
        <v>9725</v>
      </c>
      <c r="AK6" s="186">
        <v>10060</v>
      </c>
      <c r="AL6" s="186">
        <v>10069</v>
      </c>
      <c r="AM6" s="186">
        <v>10070</v>
      </c>
      <c r="AN6" s="186" t="s">
        <v>388</v>
      </c>
      <c r="AO6" s="186">
        <v>3859</v>
      </c>
      <c r="AP6" s="186">
        <v>10057</v>
      </c>
      <c r="AQ6" s="186" t="s">
        <v>388</v>
      </c>
      <c r="AR6" s="186">
        <v>4415</v>
      </c>
      <c r="AS6" s="186">
        <v>9949</v>
      </c>
      <c r="AT6" s="186">
        <v>9895</v>
      </c>
      <c r="AU6" s="186">
        <v>9768</v>
      </c>
      <c r="AV6" s="186">
        <v>10064</v>
      </c>
      <c r="AW6" s="186">
        <v>10066</v>
      </c>
      <c r="AX6" s="186">
        <v>10067</v>
      </c>
      <c r="AY6" s="186">
        <v>10068</v>
      </c>
      <c r="AZ6" s="186" t="s">
        <v>388</v>
      </c>
      <c r="BA6" s="186">
        <v>9984</v>
      </c>
      <c r="BB6" s="186">
        <v>9914</v>
      </c>
      <c r="BC6" s="186">
        <v>10076</v>
      </c>
      <c r="BD6" s="186">
        <v>10074</v>
      </c>
      <c r="BE6" s="186">
        <v>10075</v>
      </c>
      <c r="BF6" s="186" t="s">
        <v>388</v>
      </c>
      <c r="BG6" s="186">
        <v>9779</v>
      </c>
      <c r="BH6" s="186">
        <v>9665</v>
      </c>
      <c r="BI6" s="186">
        <v>9971</v>
      </c>
      <c r="BJ6" s="186">
        <v>9731</v>
      </c>
      <c r="BK6" s="186">
        <v>10036</v>
      </c>
      <c r="BL6" s="186" t="s">
        <v>388</v>
      </c>
      <c r="BM6" s="186">
        <v>9772</v>
      </c>
      <c r="BN6" s="186">
        <v>4387</v>
      </c>
      <c r="BO6" s="186">
        <v>9670</v>
      </c>
      <c r="BP6" s="186">
        <v>9672</v>
      </c>
      <c r="BQ6" s="186" t="s">
        <v>388</v>
      </c>
      <c r="BR6" s="186">
        <v>9759</v>
      </c>
      <c r="BS6" s="186" t="s">
        <v>391</v>
      </c>
      <c r="BT6" s="186">
        <v>9902</v>
      </c>
      <c r="BU6" s="186">
        <v>4422</v>
      </c>
      <c r="BV6" s="186">
        <v>9998</v>
      </c>
      <c r="BW6" s="186">
        <v>10071</v>
      </c>
      <c r="BX6" s="186">
        <v>10065</v>
      </c>
      <c r="BY6" s="186">
        <v>10073</v>
      </c>
      <c r="BZ6" s="186">
        <v>9969</v>
      </c>
      <c r="CA6" s="186">
        <v>9742</v>
      </c>
      <c r="CB6" s="186">
        <v>9743</v>
      </c>
      <c r="CC6" s="186" t="s">
        <v>388</v>
      </c>
      <c r="CD6" s="186" t="s">
        <v>392</v>
      </c>
      <c r="CE6" s="186">
        <v>4429</v>
      </c>
      <c r="CF6" s="186" t="s">
        <v>388</v>
      </c>
      <c r="CG6" s="186">
        <v>1126</v>
      </c>
      <c r="CH6" s="186">
        <v>9744</v>
      </c>
      <c r="CI6" s="186">
        <v>4235</v>
      </c>
      <c r="CJ6" s="186">
        <v>4307</v>
      </c>
      <c r="CK6" s="186">
        <v>4308</v>
      </c>
      <c r="CL6" s="186">
        <v>4309</v>
      </c>
      <c r="CM6" s="186" t="s">
        <v>393</v>
      </c>
      <c r="CN6" s="186" t="s">
        <v>388</v>
      </c>
      <c r="CO6" s="186">
        <v>9733</v>
      </c>
      <c r="CP6" s="186">
        <v>9747</v>
      </c>
      <c r="CQ6" s="186">
        <v>9753</v>
      </c>
      <c r="CR6" s="186">
        <v>10016</v>
      </c>
      <c r="CS6" s="186">
        <v>10018</v>
      </c>
      <c r="CT6" s="186">
        <v>10021</v>
      </c>
      <c r="CU6" s="186" t="s">
        <v>388</v>
      </c>
      <c r="CV6" s="186">
        <v>9755</v>
      </c>
      <c r="CW6" s="186">
        <v>9732</v>
      </c>
      <c r="CX6" s="186" t="s">
        <v>394</v>
      </c>
      <c r="CY6" s="186">
        <v>10034</v>
      </c>
      <c r="CZ6" s="186" t="s">
        <v>388</v>
      </c>
      <c r="DA6" s="186">
        <v>9763</v>
      </c>
      <c r="DB6" s="186">
        <v>10035</v>
      </c>
      <c r="DC6" s="186" t="s">
        <v>388</v>
      </c>
      <c r="DD6" s="186">
        <v>9748</v>
      </c>
      <c r="DE6" s="186">
        <v>9769</v>
      </c>
      <c r="DF6" s="186">
        <v>1399</v>
      </c>
      <c r="DG6" s="186">
        <v>9780</v>
      </c>
      <c r="DH6" s="186" t="s">
        <v>395</v>
      </c>
      <c r="DI6" s="186">
        <v>9923</v>
      </c>
      <c r="DJ6" s="186">
        <v>9926</v>
      </c>
      <c r="DK6" s="186">
        <v>4294</v>
      </c>
      <c r="DL6" s="186">
        <v>4285</v>
      </c>
      <c r="DM6" s="186">
        <v>10030</v>
      </c>
      <c r="DN6" s="186">
        <v>104</v>
      </c>
    </row>
    <row r="7" spans="1:118" s="183" customFormat="1" ht="15.75" x14ac:dyDescent="0.25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51" t="s">
        <v>396</v>
      </c>
      <c r="L7" s="185" t="s">
        <v>397</v>
      </c>
      <c r="M7" s="185" t="s">
        <v>398</v>
      </c>
      <c r="N7" s="185" t="s">
        <v>399</v>
      </c>
      <c r="O7" s="185" t="s">
        <v>400</v>
      </c>
      <c r="P7" s="186" t="s">
        <v>401</v>
      </c>
      <c r="Q7" s="185" t="s">
        <v>402</v>
      </c>
      <c r="R7" s="185" t="s">
        <v>403</v>
      </c>
      <c r="S7" s="185" t="s">
        <v>404</v>
      </c>
      <c r="T7" s="185" t="s">
        <v>405</v>
      </c>
      <c r="U7" s="185" t="s">
        <v>406</v>
      </c>
      <c r="V7" s="185" t="s">
        <v>407</v>
      </c>
      <c r="W7" s="185" t="s">
        <v>408</v>
      </c>
      <c r="X7" s="186" t="s">
        <v>409</v>
      </c>
      <c r="Y7" s="185" t="s">
        <v>410</v>
      </c>
      <c r="Z7" s="185" t="s">
        <v>411</v>
      </c>
      <c r="AA7" s="185" t="s">
        <v>412</v>
      </c>
      <c r="AB7" s="185" t="s">
        <v>413</v>
      </c>
      <c r="AC7" s="185" t="s">
        <v>414</v>
      </c>
      <c r="AD7" s="186" t="s">
        <v>415</v>
      </c>
      <c r="AE7" s="185" t="s">
        <v>416</v>
      </c>
      <c r="AF7" s="185" t="s">
        <v>417</v>
      </c>
      <c r="AG7" s="185" t="s">
        <v>418</v>
      </c>
      <c r="AH7" s="185" t="s">
        <v>419</v>
      </c>
      <c r="AI7" s="185" t="s">
        <v>420</v>
      </c>
      <c r="AJ7" s="185" t="s">
        <v>421</v>
      </c>
      <c r="AK7" s="185" t="s">
        <v>422</v>
      </c>
      <c r="AL7" s="185" t="s">
        <v>423</v>
      </c>
      <c r="AM7" s="185" t="s">
        <v>424</v>
      </c>
      <c r="AN7" s="186" t="s">
        <v>425</v>
      </c>
      <c r="AO7" s="185" t="s">
        <v>426</v>
      </c>
      <c r="AP7" s="185" t="s">
        <v>427</v>
      </c>
      <c r="AQ7" s="185" t="s">
        <v>428</v>
      </c>
      <c r="AR7" s="185" t="s">
        <v>429</v>
      </c>
      <c r="AS7" s="185" t="s">
        <v>430</v>
      </c>
      <c r="AT7" s="185" t="s">
        <v>431</v>
      </c>
      <c r="AU7" s="185" t="s">
        <v>432</v>
      </c>
      <c r="AV7" s="185" t="s">
        <v>433</v>
      </c>
      <c r="AW7" s="185" t="s">
        <v>434</v>
      </c>
      <c r="AX7" s="185" t="s">
        <v>435</v>
      </c>
      <c r="AY7" s="185" t="s">
        <v>436</v>
      </c>
      <c r="AZ7" s="186" t="s">
        <v>437</v>
      </c>
      <c r="BA7" s="185" t="s">
        <v>438</v>
      </c>
      <c r="BB7" s="185" t="s">
        <v>439</v>
      </c>
      <c r="BC7" s="185" t="s">
        <v>440</v>
      </c>
      <c r="BD7" s="185" t="s">
        <v>441</v>
      </c>
      <c r="BE7" s="185" t="s">
        <v>442</v>
      </c>
      <c r="BF7" s="185" t="s">
        <v>443</v>
      </c>
      <c r="BG7" s="185" t="s">
        <v>444</v>
      </c>
      <c r="BH7" s="185" t="s">
        <v>445</v>
      </c>
      <c r="BI7" s="185" t="s">
        <v>446</v>
      </c>
      <c r="BJ7" s="185" t="s">
        <v>447</v>
      </c>
      <c r="BK7" s="185" t="s">
        <v>448</v>
      </c>
      <c r="BL7" s="185" t="s">
        <v>449</v>
      </c>
      <c r="BM7" s="185" t="s">
        <v>450</v>
      </c>
      <c r="BN7" s="185" t="s">
        <v>451</v>
      </c>
      <c r="BO7" s="185" t="s">
        <v>452</v>
      </c>
      <c r="BP7" s="185" t="s">
        <v>453</v>
      </c>
      <c r="BQ7" s="185" t="s">
        <v>454</v>
      </c>
      <c r="BR7" s="185" t="s">
        <v>455</v>
      </c>
      <c r="BS7" s="185" t="s">
        <v>456</v>
      </c>
      <c r="BT7" s="185" t="s">
        <v>457</v>
      </c>
      <c r="BU7" s="185" t="s">
        <v>458</v>
      </c>
      <c r="BV7" s="185" t="s">
        <v>459</v>
      </c>
      <c r="BW7" s="185" t="s">
        <v>460</v>
      </c>
      <c r="BX7" s="185" t="s">
        <v>461</v>
      </c>
      <c r="BY7" s="185" t="s">
        <v>462</v>
      </c>
      <c r="BZ7" s="185" t="s">
        <v>463</v>
      </c>
      <c r="CA7" s="185" t="s">
        <v>464</v>
      </c>
      <c r="CB7" s="185" t="s">
        <v>465</v>
      </c>
      <c r="CC7" s="185" t="s">
        <v>466</v>
      </c>
      <c r="CD7" s="185" t="s">
        <v>467</v>
      </c>
      <c r="CE7" s="185" t="s">
        <v>468</v>
      </c>
      <c r="CF7" s="185" t="s">
        <v>469</v>
      </c>
      <c r="CG7" s="185" t="s">
        <v>470</v>
      </c>
      <c r="CH7" s="185" t="s">
        <v>471</v>
      </c>
      <c r="CI7" s="185" t="s">
        <v>472</v>
      </c>
      <c r="CJ7" s="185" t="s">
        <v>473</v>
      </c>
      <c r="CK7" s="185" t="s">
        <v>474</v>
      </c>
      <c r="CL7" s="185" t="s">
        <v>475</v>
      </c>
      <c r="CM7" s="185" t="s">
        <v>476</v>
      </c>
      <c r="CN7" s="186" t="s">
        <v>477</v>
      </c>
      <c r="CO7" s="185" t="s">
        <v>478</v>
      </c>
      <c r="CP7" s="185" t="s">
        <v>479</v>
      </c>
      <c r="CQ7" s="185" t="s">
        <v>480</v>
      </c>
      <c r="CR7" s="185" t="s">
        <v>481</v>
      </c>
      <c r="CS7" s="185" t="s">
        <v>482</v>
      </c>
      <c r="CT7" s="185" t="s">
        <v>483</v>
      </c>
      <c r="CU7" s="186" t="s">
        <v>484</v>
      </c>
      <c r="CV7" s="185" t="s">
        <v>485</v>
      </c>
      <c r="CW7" s="185" t="s">
        <v>486</v>
      </c>
      <c r="CX7" s="185" t="s">
        <v>487</v>
      </c>
      <c r="CY7" s="185" t="s">
        <v>488</v>
      </c>
      <c r="CZ7" s="185" t="s">
        <v>489</v>
      </c>
      <c r="DA7" s="185" t="s">
        <v>490</v>
      </c>
      <c r="DB7" s="185" t="s">
        <v>491</v>
      </c>
      <c r="DC7" s="185" t="s">
        <v>492</v>
      </c>
      <c r="DD7" s="185" t="s">
        <v>493</v>
      </c>
      <c r="DE7" s="185" t="s">
        <v>494</v>
      </c>
      <c r="DF7" s="185" t="s">
        <v>495</v>
      </c>
      <c r="DG7" s="185" t="s">
        <v>496</v>
      </c>
      <c r="DH7" s="185" t="s">
        <v>497</v>
      </c>
      <c r="DI7" s="185" t="s">
        <v>498</v>
      </c>
      <c r="DJ7" s="185" t="s">
        <v>499</v>
      </c>
      <c r="DK7" s="185" t="s">
        <v>500</v>
      </c>
      <c r="DL7" s="185" t="s">
        <v>501</v>
      </c>
      <c r="DM7" s="185" t="s">
        <v>502</v>
      </c>
      <c r="DN7" s="185" t="s">
        <v>503</v>
      </c>
    </row>
    <row r="8" spans="1:118" s="183" customFormat="1" ht="15.75" x14ac:dyDescent="0.25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51" t="s">
        <v>504</v>
      </c>
      <c r="L8" s="185" t="s">
        <v>505</v>
      </c>
      <c r="M8" s="185" t="s">
        <v>506</v>
      </c>
      <c r="N8" s="185" t="s">
        <v>506</v>
      </c>
      <c r="O8" s="185" t="s">
        <v>506</v>
      </c>
      <c r="P8" s="185" t="s">
        <v>506</v>
      </c>
      <c r="Q8" s="185" t="s">
        <v>506</v>
      </c>
      <c r="R8" s="185" t="s">
        <v>506</v>
      </c>
      <c r="S8" s="185" t="s">
        <v>507</v>
      </c>
      <c r="T8" s="185" t="s">
        <v>508</v>
      </c>
      <c r="U8" s="185" t="s">
        <v>507</v>
      </c>
      <c r="V8" s="185" t="s">
        <v>506</v>
      </c>
      <c r="W8" s="185" t="s">
        <v>506</v>
      </c>
      <c r="X8" s="185" t="s">
        <v>506</v>
      </c>
      <c r="Y8" s="185" t="s">
        <v>505</v>
      </c>
      <c r="Z8" s="185" t="s">
        <v>508</v>
      </c>
      <c r="AA8" s="185" t="s">
        <v>505</v>
      </c>
      <c r="AB8" s="185" t="s">
        <v>507</v>
      </c>
      <c r="AC8" s="185" t="s">
        <v>506</v>
      </c>
      <c r="AD8" s="185" t="s">
        <v>506</v>
      </c>
      <c r="AE8" s="185" t="s">
        <v>506</v>
      </c>
      <c r="AF8" s="185" t="s">
        <v>506</v>
      </c>
      <c r="AG8" s="185" t="s">
        <v>506</v>
      </c>
      <c r="AH8" s="185" t="s">
        <v>506</v>
      </c>
      <c r="AI8" s="185" t="s">
        <v>505</v>
      </c>
      <c r="AJ8" s="185" t="s">
        <v>506</v>
      </c>
      <c r="AK8" s="185" t="s">
        <v>506</v>
      </c>
      <c r="AL8" s="185" t="s">
        <v>506</v>
      </c>
      <c r="AM8" s="185" t="s">
        <v>506</v>
      </c>
      <c r="AN8" s="185" t="s">
        <v>506</v>
      </c>
      <c r="AO8" s="185" t="s">
        <v>509</v>
      </c>
      <c r="AP8" s="185" t="s">
        <v>506</v>
      </c>
      <c r="AQ8" s="185" t="s">
        <v>506</v>
      </c>
      <c r="AR8" s="185" t="s">
        <v>506</v>
      </c>
      <c r="AS8" s="185" t="s">
        <v>506</v>
      </c>
      <c r="AT8" s="185" t="s">
        <v>506</v>
      </c>
      <c r="AU8" s="185" t="s">
        <v>506</v>
      </c>
      <c r="AV8" s="185" t="s">
        <v>506</v>
      </c>
      <c r="AW8" s="185" t="s">
        <v>506</v>
      </c>
      <c r="AX8" s="185" t="s">
        <v>506</v>
      </c>
      <c r="AY8" s="185" t="s">
        <v>506</v>
      </c>
      <c r="AZ8" s="185" t="s">
        <v>506</v>
      </c>
      <c r="BA8" s="185" t="s">
        <v>506</v>
      </c>
      <c r="BB8" s="185" t="s">
        <v>506</v>
      </c>
      <c r="BC8" s="185" t="s">
        <v>506</v>
      </c>
      <c r="BD8" s="185" t="s">
        <v>506</v>
      </c>
      <c r="BE8" s="185" t="s">
        <v>506</v>
      </c>
      <c r="BF8" s="185" t="s">
        <v>506</v>
      </c>
      <c r="BG8" s="185" t="s">
        <v>506</v>
      </c>
      <c r="BH8" s="185" t="s">
        <v>506</v>
      </c>
      <c r="BI8" s="185" t="s">
        <v>506</v>
      </c>
      <c r="BJ8" s="185" t="s">
        <v>506</v>
      </c>
      <c r="BK8" s="185" t="s">
        <v>506</v>
      </c>
      <c r="BL8" s="185" t="s">
        <v>506</v>
      </c>
      <c r="BM8" s="185" t="s">
        <v>506</v>
      </c>
      <c r="BN8" s="185" t="s">
        <v>506</v>
      </c>
      <c r="BO8" s="185" t="s">
        <v>506</v>
      </c>
      <c r="BP8" s="185" t="s">
        <v>506</v>
      </c>
      <c r="BQ8" s="185" t="s">
        <v>506</v>
      </c>
      <c r="BR8" s="185" t="s">
        <v>507</v>
      </c>
      <c r="BS8" s="185" t="s">
        <v>506</v>
      </c>
      <c r="BT8" s="185" t="s">
        <v>508</v>
      </c>
      <c r="BU8" s="185" t="s">
        <v>506</v>
      </c>
      <c r="BV8" s="185" t="s">
        <v>506</v>
      </c>
      <c r="BW8" s="185" t="s">
        <v>506</v>
      </c>
      <c r="BX8" s="185" t="s">
        <v>506</v>
      </c>
      <c r="BY8" s="185" t="s">
        <v>506</v>
      </c>
      <c r="BZ8" s="185" t="s">
        <v>506</v>
      </c>
      <c r="CA8" s="185" t="s">
        <v>506</v>
      </c>
      <c r="CB8" s="185" t="s">
        <v>507</v>
      </c>
      <c r="CC8" s="185" t="s">
        <v>507</v>
      </c>
      <c r="CD8" s="185" t="s">
        <v>505</v>
      </c>
      <c r="CE8" s="185" t="s">
        <v>510</v>
      </c>
      <c r="CF8" s="185" t="s">
        <v>510</v>
      </c>
      <c r="CG8" s="185" t="s">
        <v>505</v>
      </c>
      <c r="CH8" s="185" t="s">
        <v>506</v>
      </c>
      <c r="CI8" s="185" t="s">
        <v>506</v>
      </c>
      <c r="CJ8" s="185" t="s">
        <v>506</v>
      </c>
      <c r="CK8" s="185" t="s">
        <v>507</v>
      </c>
      <c r="CL8" s="185" t="s">
        <v>507</v>
      </c>
      <c r="CM8" s="185" t="s">
        <v>507</v>
      </c>
      <c r="CN8" s="185" t="s">
        <v>507</v>
      </c>
      <c r="CO8" s="185" t="s">
        <v>506</v>
      </c>
      <c r="CP8" s="185" t="s">
        <v>506</v>
      </c>
      <c r="CQ8" s="185" t="s">
        <v>506</v>
      </c>
      <c r="CR8" s="185" t="s">
        <v>506</v>
      </c>
      <c r="CS8" s="185" t="s">
        <v>506</v>
      </c>
      <c r="CT8" s="185" t="s">
        <v>506</v>
      </c>
      <c r="CU8" s="185" t="s">
        <v>506</v>
      </c>
      <c r="CV8" s="185" t="s">
        <v>507</v>
      </c>
      <c r="CW8" s="185" t="s">
        <v>506</v>
      </c>
      <c r="CX8" s="185" t="s">
        <v>505</v>
      </c>
      <c r="CY8" s="185" t="s">
        <v>511</v>
      </c>
      <c r="CZ8" s="185" t="s">
        <v>511</v>
      </c>
      <c r="DA8" s="185" t="s">
        <v>506</v>
      </c>
      <c r="DB8" s="185" t="s">
        <v>511</v>
      </c>
      <c r="DC8" s="185" t="s">
        <v>511</v>
      </c>
      <c r="DD8" s="185" t="s">
        <v>506</v>
      </c>
      <c r="DE8" s="185" t="s">
        <v>506</v>
      </c>
      <c r="DF8" s="185" t="s">
        <v>505</v>
      </c>
      <c r="DG8" s="185" t="s">
        <v>507</v>
      </c>
      <c r="DH8" s="185" t="s">
        <v>505</v>
      </c>
      <c r="DI8" s="185" t="s">
        <v>506</v>
      </c>
      <c r="DJ8" s="185" t="s">
        <v>505</v>
      </c>
      <c r="DK8" s="185" t="s">
        <v>512</v>
      </c>
      <c r="DL8" s="185" t="s">
        <v>506</v>
      </c>
      <c r="DM8" s="185" t="s">
        <v>506</v>
      </c>
      <c r="DN8" s="185" t="s">
        <v>512</v>
      </c>
    </row>
    <row r="9" spans="1:118" s="183" customFormat="1" ht="15.75" x14ac:dyDescent="0.25">
      <c r="A9" s="182"/>
      <c r="B9" s="182"/>
      <c r="C9" s="182"/>
      <c r="D9" s="182"/>
      <c r="E9" s="182"/>
      <c r="F9" s="182"/>
      <c r="G9" s="182"/>
      <c r="H9" s="182"/>
      <c r="I9" s="182"/>
      <c r="J9" s="182"/>
      <c r="K9" s="51" t="s">
        <v>513</v>
      </c>
      <c r="L9" s="185" t="s">
        <v>511</v>
      </c>
      <c r="M9" s="185" t="s">
        <v>514</v>
      </c>
      <c r="N9" s="185" t="s">
        <v>515</v>
      </c>
      <c r="O9" s="185" t="s">
        <v>514</v>
      </c>
      <c r="P9" s="185" t="s">
        <v>514</v>
      </c>
      <c r="Q9" s="185" t="s">
        <v>514</v>
      </c>
      <c r="R9" s="185" t="s">
        <v>514</v>
      </c>
      <c r="S9" s="185" t="s">
        <v>514</v>
      </c>
      <c r="T9" s="185" t="s">
        <v>514</v>
      </c>
      <c r="U9" s="185" t="s">
        <v>514</v>
      </c>
      <c r="V9" s="185" t="s">
        <v>514</v>
      </c>
      <c r="W9" s="185" t="s">
        <v>514</v>
      </c>
      <c r="X9" s="185" t="s">
        <v>514</v>
      </c>
      <c r="Y9" s="185" t="s">
        <v>516</v>
      </c>
      <c r="Z9" s="185" t="s">
        <v>514</v>
      </c>
      <c r="AA9" s="185" t="s">
        <v>516</v>
      </c>
      <c r="AB9" s="185" t="s">
        <v>514</v>
      </c>
      <c r="AC9" s="185" t="s">
        <v>514</v>
      </c>
      <c r="AD9" s="185" t="s">
        <v>514</v>
      </c>
      <c r="AE9" s="185" t="s">
        <v>514</v>
      </c>
      <c r="AF9" s="185" t="s">
        <v>514</v>
      </c>
      <c r="AG9" s="185" t="s">
        <v>514</v>
      </c>
      <c r="AH9" s="185" t="s">
        <v>514</v>
      </c>
      <c r="AI9" s="185" t="s">
        <v>514</v>
      </c>
      <c r="AJ9" s="185" t="s">
        <v>514</v>
      </c>
      <c r="AK9" s="185" t="s">
        <v>514</v>
      </c>
      <c r="AL9" s="185" t="s">
        <v>514</v>
      </c>
      <c r="AM9" s="185" t="s">
        <v>514</v>
      </c>
      <c r="AN9" s="185" t="s">
        <v>514</v>
      </c>
      <c r="AO9" s="185" t="s">
        <v>511</v>
      </c>
      <c r="AP9" s="185" t="s">
        <v>511</v>
      </c>
      <c r="AQ9" s="185" t="s">
        <v>514</v>
      </c>
      <c r="AR9" s="185" t="s">
        <v>514</v>
      </c>
      <c r="AS9" s="185" t="s">
        <v>511</v>
      </c>
      <c r="AT9" s="185" t="s">
        <v>514</v>
      </c>
      <c r="AU9" s="185" t="s">
        <v>514</v>
      </c>
      <c r="AV9" s="185" t="s">
        <v>514</v>
      </c>
      <c r="AW9" s="185" t="s">
        <v>514</v>
      </c>
      <c r="AX9" s="185" t="s">
        <v>514</v>
      </c>
      <c r="AY9" s="185" t="s">
        <v>514</v>
      </c>
      <c r="AZ9" s="185" t="s">
        <v>514</v>
      </c>
      <c r="BA9" s="185" t="s">
        <v>514</v>
      </c>
      <c r="BB9" s="185" t="s">
        <v>514</v>
      </c>
      <c r="BC9" s="185" t="s">
        <v>514</v>
      </c>
      <c r="BD9" s="185" t="s">
        <v>514</v>
      </c>
      <c r="BE9" s="185" t="s">
        <v>514</v>
      </c>
      <c r="BF9" s="185" t="s">
        <v>514</v>
      </c>
      <c r="BG9" s="185" t="s">
        <v>516</v>
      </c>
      <c r="BH9" s="185" t="s">
        <v>514</v>
      </c>
      <c r="BI9" s="185" t="s">
        <v>514</v>
      </c>
      <c r="BJ9" s="185" t="s">
        <v>514</v>
      </c>
      <c r="BK9" s="185" t="s">
        <v>514</v>
      </c>
      <c r="BL9" s="185" t="s">
        <v>514</v>
      </c>
      <c r="BM9" s="185" t="s">
        <v>514</v>
      </c>
      <c r="BN9" s="185" t="s">
        <v>514</v>
      </c>
      <c r="BO9" s="185" t="s">
        <v>514</v>
      </c>
      <c r="BP9" s="185" t="s">
        <v>516</v>
      </c>
      <c r="BQ9" s="185" t="s">
        <v>516</v>
      </c>
      <c r="BR9" s="185" t="s">
        <v>514</v>
      </c>
      <c r="BS9" s="185" t="s">
        <v>514</v>
      </c>
      <c r="BT9" s="185" t="s">
        <v>514</v>
      </c>
      <c r="BU9" s="185" t="s">
        <v>514</v>
      </c>
      <c r="BV9" s="185" t="s">
        <v>514</v>
      </c>
      <c r="BW9" s="185" t="s">
        <v>514</v>
      </c>
      <c r="BX9" s="185" t="s">
        <v>514</v>
      </c>
      <c r="BY9" s="185" t="s">
        <v>514</v>
      </c>
      <c r="BZ9" s="185" t="s">
        <v>514</v>
      </c>
      <c r="CA9" s="185" t="s">
        <v>514</v>
      </c>
      <c r="CB9" s="185" t="s">
        <v>514</v>
      </c>
      <c r="CC9" s="185" t="s">
        <v>514</v>
      </c>
      <c r="CD9" s="185" t="s">
        <v>514</v>
      </c>
      <c r="CE9" s="185" t="s">
        <v>514</v>
      </c>
      <c r="CF9" s="185" t="s">
        <v>514</v>
      </c>
      <c r="CG9" s="185" t="s">
        <v>514</v>
      </c>
      <c r="CH9" s="185" t="s">
        <v>514</v>
      </c>
      <c r="CI9" s="185" t="s">
        <v>514</v>
      </c>
      <c r="CJ9" s="185" t="s">
        <v>514</v>
      </c>
      <c r="CK9" s="185" t="s">
        <v>514</v>
      </c>
      <c r="CL9" s="185" t="s">
        <v>514</v>
      </c>
      <c r="CM9" s="185" t="s">
        <v>514</v>
      </c>
      <c r="CN9" s="185" t="s">
        <v>514</v>
      </c>
      <c r="CO9" s="185" t="s">
        <v>514</v>
      </c>
      <c r="CP9" s="185" t="s">
        <v>514</v>
      </c>
      <c r="CQ9" s="185" t="s">
        <v>514</v>
      </c>
      <c r="CR9" s="185" t="s">
        <v>514</v>
      </c>
      <c r="CS9" s="185" t="s">
        <v>514</v>
      </c>
      <c r="CT9" s="185" t="s">
        <v>514</v>
      </c>
      <c r="CU9" s="185" t="s">
        <v>514</v>
      </c>
      <c r="CV9" s="185" t="s">
        <v>514</v>
      </c>
      <c r="CW9" s="185" t="s">
        <v>514</v>
      </c>
      <c r="CX9" s="185" t="s">
        <v>514</v>
      </c>
      <c r="CY9" s="185" t="s">
        <v>514</v>
      </c>
      <c r="CZ9" s="185" t="s">
        <v>514</v>
      </c>
      <c r="DA9" s="185" t="s">
        <v>514</v>
      </c>
      <c r="DB9" s="185" t="s">
        <v>514</v>
      </c>
      <c r="DC9" s="185" t="s">
        <v>514</v>
      </c>
      <c r="DD9" s="185" t="s">
        <v>517</v>
      </c>
      <c r="DE9" s="185" t="s">
        <v>514</v>
      </c>
      <c r="DF9" s="185" t="s">
        <v>511</v>
      </c>
      <c r="DG9" s="185" t="s">
        <v>516</v>
      </c>
      <c r="DH9" s="185" t="s">
        <v>514</v>
      </c>
      <c r="DI9" s="185" t="s">
        <v>514</v>
      </c>
      <c r="DJ9" s="185" t="s">
        <v>514</v>
      </c>
      <c r="DK9" s="185" t="s">
        <v>511</v>
      </c>
      <c r="DL9" s="185" t="s">
        <v>514</v>
      </c>
      <c r="DM9" s="185" t="s">
        <v>514</v>
      </c>
      <c r="DN9" s="185" t="s">
        <v>511</v>
      </c>
    </row>
    <row r="10" spans="1:118" s="198" customFormat="1" ht="132" x14ac:dyDescent="0.2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51" t="s">
        <v>518</v>
      </c>
      <c r="L10" s="196" t="s">
        <v>519</v>
      </c>
      <c r="M10" s="196" t="s">
        <v>520</v>
      </c>
      <c r="N10" s="196" t="s">
        <v>521</v>
      </c>
      <c r="O10" s="196" t="s">
        <v>522</v>
      </c>
      <c r="P10" s="196" t="s">
        <v>523</v>
      </c>
      <c r="Q10" s="196" t="s">
        <v>524</v>
      </c>
      <c r="R10" s="196" t="s">
        <v>524</v>
      </c>
      <c r="S10" s="196" t="s">
        <v>525</v>
      </c>
      <c r="T10" s="196" t="s">
        <v>526</v>
      </c>
      <c r="U10" s="196" t="s">
        <v>527</v>
      </c>
      <c r="V10" s="196" t="s">
        <v>528</v>
      </c>
      <c r="W10" s="196" t="s">
        <v>528</v>
      </c>
      <c r="X10" s="196" t="s">
        <v>529</v>
      </c>
      <c r="Y10" s="196" t="s">
        <v>530</v>
      </c>
      <c r="Z10" s="196" t="s">
        <v>531</v>
      </c>
      <c r="AA10" s="196" t="s">
        <v>532</v>
      </c>
      <c r="AB10" s="196" t="s">
        <v>533</v>
      </c>
      <c r="AC10" s="196" t="s">
        <v>534</v>
      </c>
      <c r="AD10" s="196" t="s">
        <v>535</v>
      </c>
      <c r="AE10" s="196" t="s">
        <v>536</v>
      </c>
      <c r="AF10" s="196" t="s">
        <v>537</v>
      </c>
      <c r="AG10" s="196" t="s">
        <v>538</v>
      </c>
      <c r="AH10" s="196" t="s">
        <v>539</v>
      </c>
      <c r="AI10" s="196" t="s">
        <v>540</v>
      </c>
      <c r="AJ10" s="196" t="s">
        <v>541</v>
      </c>
      <c r="AK10" s="196" t="s">
        <v>542</v>
      </c>
      <c r="AL10" s="197" t="s">
        <v>543</v>
      </c>
      <c r="AM10" s="197" t="s">
        <v>544</v>
      </c>
      <c r="AN10" s="196" t="s">
        <v>545</v>
      </c>
      <c r="AO10" s="196" t="s">
        <v>546</v>
      </c>
      <c r="AP10" s="196" t="s">
        <v>547</v>
      </c>
      <c r="AQ10" s="196" t="s">
        <v>548</v>
      </c>
      <c r="AR10" s="196" t="s">
        <v>549</v>
      </c>
      <c r="AS10" s="196" t="s">
        <v>550</v>
      </c>
      <c r="AT10" s="196" t="s">
        <v>551</v>
      </c>
      <c r="AU10" s="196" t="s">
        <v>552</v>
      </c>
      <c r="AV10" s="196" t="s">
        <v>553</v>
      </c>
      <c r="AW10" s="197" t="s">
        <v>554</v>
      </c>
      <c r="AX10" s="197" t="s">
        <v>555</v>
      </c>
      <c r="AY10" s="197" t="s">
        <v>556</v>
      </c>
      <c r="AZ10" s="196" t="s">
        <v>557</v>
      </c>
      <c r="BA10" s="196" t="s">
        <v>558</v>
      </c>
      <c r="BB10" s="196" t="s">
        <v>559</v>
      </c>
      <c r="BC10" s="197" t="s">
        <v>560</v>
      </c>
      <c r="BD10" s="197" t="s">
        <v>561</v>
      </c>
      <c r="BE10" s="197" t="s">
        <v>561</v>
      </c>
      <c r="BF10" s="196" t="s">
        <v>562</v>
      </c>
      <c r="BG10" s="196" t="s">
        <v>563</v>
      </c>
      <c r="BH10" s="196" t="s">
        <v>564</v>
      </c>
      <c r="BI10" s="196" t="s">
        <v>565</v>
      </c>
      <c r="BJ10" s="196" t="s">
        <v>566</v>
      </c>
      <c r="BK10" s="196" t="s">
        <v>566</v>
      </c>
      <c r="BL10" s="196" t="s">
        <v>567</v>
      </c>
      <c r="BM10" s="196" t="s">
        <v>568</v>
      </c>
      <c r="BN10" s="196" t="s">
        <v>569</v>
      </c>
      <c r="BO10" s="196" t="s">
        <v>570</v>
      </c>
      <c r="BP10" s="196" t="s">
        <v>571</v>
      </c>
      <c r="BQ10" s="196" t="s">
        <v>572</v>
      </c>
      <c r="BR10" s="196" t="s">
        <v>573</v>
      </c>
      <c r="BS10" s="196" t="s">
        <v>574</v>
      </c>
      <c r="BT10" s="196" t="s">
        <v>575</v>
      </c>
      <c r="BU10" s="196" t="s">
        <v>576</v>
      </c>
      <c r="BV10" s="196" t="s">
        <v>577</v>
      </c>
      <c r="BW10" s="197" t="s">
        <v>531</v>
      </c>
      <c r="BX10" s="197" t="s">
        <v>578</v>
      </c>
      <c r="BY10" s="196" t="s">
        <v>579</v>
      </c>
      <c r="BZ10" s="196" t="s">
        <v>580</v>
      </c>
      <c r="CA10" s="196" t="s">
        <v>581</v>
      </c>
      <c r="CB10" s="196" t="s">
        <v>582</v>
      </c>
      <c r="CC10" s="196" t="s">
        <v>583</v>
      </c>
      <c r="CD10" s="196" t="s">
        <v>584</v>
      </c>
      <c r="CE10" s="196" t="s">
        <v>585</v>
      </c>
      <c r="CF10" s="196" t="s">
        <v>586</v>
      </c>
      <c r="CG10" s="196" t="s">
        <v>587</v>
      </c>
      <c r="CH10" s="196" t="s">
        <v>588</v>
      </c>
      <c r="CI10" s="196" t="s">
        <v>589</v>
      </c>
      <c r="CJ10" s="196" t="s">
        <v>590</v>
      </c>
      <c r="CK10" s="196" t="s">
        <v>591</v>
      </c>
      <c r="CL10" s="196" t="s">
        <v>592</v>
      </c>
      <c r="CM10" s="196" t="s">
        <v>593</v>
      </c>
      <c r="CN10" s="196" t="s">
        <v>594</v>
      </c>
      <c r="CO10" s="196" t="s">
        <v>595</v>
      </c>
      <c r="CP10" s="196" t="s">
        <v>596</v>
      </c>
      <c r="CQ10" s="196" t="s">
        <v>597</v>
      </c>
      <c r="CR10" s="196" t="s">
        <v>598</v>
      </c>
      <c r="CS10" s="196" t="s">
        <v>599</v>
      </c>
      <c r="CT10" s="196" t="s">
        <v>600</v>
      </c>
      <c r="CU10" s="196" t="s">
        <v>601</v>
      </c>
      <c r="CV10" s="196" t="s">
        <v>602</v>
      </c>
      <c r="CW10" s="196" t="s">
        <v>603</v>
      </c>
      <c r="CX10" s="196" t="s">
        <v>604</v>
      </c>
      <c r="CY10" s="196" t="s">
        <v>605</v>
      </c>
      <c r="CZ10" s="196" t="s">
        <v>606</v>
      </c>
      <c r="DA10" s="196" t="s">
        <v>607</v>
      </c>
      <c r="DB10" s="196" t="s">
        <v>608</v>
      </c>
      <c r="DC10" s="196" t="s">
        <v>609</v>
      </c>
      <c r="DD10" s="196" t="s">
        <v>610</v>
      </c>
      <c r="DE10" s="196" t="s">
        <v>611</v>
      </c>
      <c r="DF10" s="196" t="s">
        <v>612</v>
      </c>
      <c r="DG10" s="196" t="s">
        <v>613</v>
      </c>
      <c r="DH10" s="196" t="s">
        <v>614</v>
      </c>
      <c r="DI10" s="196" t="s">
        <v>615</v>
      </c>
      <c r="DJ10" s="196" t="s">
        <v>616</v>
      </c>
      <c r="DK10" s="196" t="s">
        <v>617</v>
      </c>
      <c r="DL10" s="196" t="s">
        <v>618</v>
      </c>
      <c r="DM10" s="196" t="s">
        <v>619</v>
      </c>
      <c r="DN10" s="196" t="s">
        <v>620</v>
      </c>
    </row>
    <row r="11" spans="1:118" s="189" customFormat="1" ht="16.5" thickBot="1" x14ac:dyDescent="0.3">
      <c r="A11" s="187" t="s">
        <v>0</v>
      </c>
      <c r="B11" s="188" t="s">
        <v>621</v>
      </c>
      <c r="C11" s="188" t="s">
        <v>622</v>
      </c>
      <c r="D11" s="188" t="s">
        <v>623</v>
      </c>
      <c r="E11" s="188" t="s">
        <v>624</v>
      </c>
      <c r="F11" s="188" t="s">
        <v>625</v>
      </c>
      <c r="G11" s="188" t="s">
        <v>626</v>
      </c>
      <c r="H11" s="188" t="s">
        <v>627</v>
      </c>
      <c r="I11" s="188" t="s">
        <v>628</v>
      </c>
      <c r="J11" s="188" t="s">
        <v>629</v>
      </c>
      <c r="K11" s="187" t="s">
        <v>630</v>
      </c>
      <c r="L11" s="188" t="s">
        <v>631</v>
      </c>
      <c r="M11" s="188" t="s">
        <v>631</v>
      </c>
      <c r="N11" s="188" t="s">
        <v>631</v>
      </c>
      <c r="O11" s="188" t="s">
        <v>631</v>
      </c>
      <c r="P11" s="188" t="s">
        <v>631</v>
      </c>
      <c r="Q11" s="188" t="s">
        <v>631</v>
      </c>
      <c r="R11" s="188" t="s">
        <v>631</v>
      </c>
      <c r="S11" s="188" t="s">
        <v>631</v>
      </c>
      <c r="T11" s="188" t="s">
        <v>631</v>
      </c>
      <c r="U11" s="188" t="s">
        <v>631</v>
      </c>
      <c r="V11" s="188" t="s">
        <v>631</v>
      </c>
      <c r="W11" s="188" t="s">
        <v>631</v>
      </c>
      <c r="X11" s="188" t="s">
        <v>631</v>
      </c>
      <c r="Y11" s="188" t="s">
        <v>631</v>
      </c>
      <c r="Z11" s="188" t="s">
        <v>631</v>
      </c>
      <c r="AA11" s="188" t="s">
        <v>631</v>
      </c>
      <c r="AB11" s="188" t="s">
        <v>631</v>
      </c>
      <c r="AC11" s="188" t="s">
        <v>631</v>
      </c>
      <c r="AD11" s="188" t="s">
        <v>631</v>
      </c>
      <c r="AE11" s="188" t="s">
        <v>631</v>
      </c>
      <c r="AF11" s="188" t="s">
        <v>631</v>
      </c>
      <c r="AG11" s="188" t="s">
        <v>631</v>
      </c>
      <c r="AH11" s="188" t="s">
        <v>631</v>
      </c>
      <c r="AI11" s="188" t="s">
        <v>631</v>
      </c>
      <c r="AJ11" s="188" t="s">
        <v>631</v>
      </c>
      <c r="AK11" s="188" t="s">
        <v>631</v>
      </c>
      <c r="AL11" s="188" t="s">
        <v>631</v>
      </c>
      <c r="AM11" s="188" t="s">
        <v>631</v>
      </c>
      <c r="AN11" s="188" t="s">
        <v>631</v>
      </c>
      <c r="AO11" s="188" t="s">
        <v>631</v>
      </c>
      <c r="AP11" s="188" t="s">
        <v>631</v>
      </c>
      <c r="AQ11" s="188" t="s">
        <v>631</v>
      </c>
      <c r="AR11" s="188" t="s">
        <v>631</v>
      </c>
      <c r="AS11" s="188" t="s">
        <v>631</v>
      </c>
      <c r="AT11" s="188" t="s">
        <v>631</v>
      </c>
      <c r="AU11" s="188" t="s">
        <v>631</v>
      </c>
      <c r="AV11" s="188" t="s">
        <v>631</v>
      </c>
      <c r="AW11" s="188" t="s">
        <v>631</v>
      </c>
      <c r="AX11" s="188" t="s">
        <v>631</v>
      </c>
      <c r="AY11" s="188" t="s">
        <v>631</v>
      </c>
      <c r="AZ11" s="188" t="s">
        <v>631</v>
      </c>
      <c r="BA11" s="188" t="s">
        <v>631</v>
      </c>
      <c r="BB11" s="188" t="s">
        <v>631</v>
      </c>
      <c r="BC11" s="188" t="s">
        <v>631</v>
      </c>
      <c r="BD11" s="188" t="s">
        <v>631</v>
      </c>
      <c r="BE11" s="188" t="s">
        <v>631</v>
      </c>
      <c r="BF11" s="188" t="s">
        <v>631</v>
      </c>
      <c r="BG11" s="188" t="s">
        <v>631</v>
      </c>
      <c r="BH11" s="188" t="s">
        <v>631</v>
      </c>
      <c r="BI11" s="188" t="s">
        <v>631</v>
      </c>
      <c r="BJ11" s="188" t="s">
        <v>631</v>
      </c>
      <c r="BK11" s="188" t="s">
        <v>631</v>
      </c>
      <c r="BL11" s="188" t="s">
        <v>631</v>
      </c>
      <c r="BM11" s="188" t="s">
        <v>631</v>
      </c>
      <c r="BN11" s="188" t="s">
        <v>631</v>
      </c>
      <c r="BO11" s="188" t="s">
        <v>631</v>
      </c>
      <c r="BP11" s="188" t="s">
        <v>631</v>
      </c>
      <c r="BQ11" s="188" t="s">
        <v>631</v>
      </c>
      <c r="BR11" s="188" t="s">
        <v>631</v>
      </c>
      <c r="BS11" s="188" t="s">
        <v>631</v>
      </c>
      <c r="BT11" s="188" t="s">
        <v>631</v>
      </c>
      <c r="BU11" s="188" t="s">
        <v>631</v>
      </c>
      <c r="BV11" s="188" t="s">
        <v>631</v>
      </c>
      <c r="BW11" s="188" t="s">
        <v>631</v>
      </c>
      <c r="BX11" s="188" t="s">
        <v>631</v>
      </c>
      <c r="BY11" s="188" t="s">
        <v>631</v>
      </c>
      <c r="BZ11" s="188" t="s">
        <v>631</v>
      </c>
      <c r="CA11" s="188" t="s">
        <v>631</v>
      </c>
      <c r="CB11" s="188" t="s">
        <v>631</v>
      </c>
      <c r="CC11" s="188" t="s">
        <v>631</v>
      </c>
      <c r="CD11" s="188" t="s">
        <v>631</v>
      </c>
      <c r="CE11" s="188" t="s">
        <v>631</v>
      </c>
      <c r="CF11" s="188" t="s">
        <v>631</v>
      </c>
      <c r="CG11" s="188" t="s">
        <v>631</v>
      </c>
      <c r="CH11" s="188" t="s">
        <v>631</v>
      </c>
      <c r="CI11" s="188" t="s">
        <v>631</v>
      </c>
      <c r="CJ11" s="188" t="s">
        <v>631</v>
      </c>
      <c r="CK11" s="188" t="s">
        <v>631</v>
      </c>
      <c r="CL11" s="188" t="s">
        <v>631</v>
      </c>
      <c r="CM11" s="188" t="s">
        <v>631</v>
      </c>
      <c r="CN11" s="188" t="s">
        <v>631</v>
      </c>
      <c r="CO11" s="188" t="s">
        <v>631</v>
      </c>
      <c r="CP11" s="188" t="s">
        <v>631</v>
      </c>
      <c r="CQ11" s="188" t="s">
        <v>631</v>
      </c>
      <c r="CR11" s="188" t="s">
        <v>631</v>
      </c>
      <c r="CS11" s="188" t="s">
        <v>631</v>
      </c>
      <c r="CT11" s="188" t="s">
        <v>631</v>
      </c>
      <c r="CU11" s="188" t="s">
        <v>631</v>
      </c>
      <c r="CV11" s="188" t="s">
        <v>631</v>
      </c>
      <c r="CW11" s="188" t="s">
        <v>631</v>
      </c>
      <c r="CX11" s="188" t="s">
        <v>631</v>
      </c>
      <c r="CY11" s="188" t="s">
        <v>631</v>
      </c>
      <c r="CZ11" s="188" t="s">
        <v>631</v>
      </c>
      <c r="DA11" s="188" t="s">
        <v>631</v>
      </c>
      <c r="DB11" s="188" t="s">
        <v>631</v>
      </c>
      <c r="DC11" s="188" t="s">
        <v>631</v>
      </c>
      <c r="DD11" s="188" t="s">
        <v>631</v>
      </c>
      <c r="DE11" s="188" t="s">
        <v>631</v>
      </c>
      <c r="DF11" s="188" t="s">
        <v>631</v>
      </c>
      <c r="DG11" s="188" t="s">
        <v>631</v>
      </c>
      <c r="DH11" s="188" t="s">
        <v>631</v>
      </c>
      <c r="DI11" s="188" t="s">
        <v>631</v>
      </c>
      <c r="DJ11" s="188" t="s">
        <v>631</v>
      </c>
      <c r="DK11" s="188" t="s">
        <v>631</v>
      </c>
      <c r="DL11" s="188" t="s">
        <v>631</v>
      </c>
      <c r="DM11" s="188" t="s">
        <v>631</v>
      </c>
      <c r="DN11" s="188" t="s">
        <v>631</v>
      </c>
    </row>
    <row r="12" spans="1:118" x14ac:dyDescent="0.2">
      <c r="A12" s="190">
        <v>1</v>
      </c>
      <c r="B12" s="191" t="s">
        <v>5</v>
      </c>
      <c r="C12" s="192">
        <v>481</v>
      </c>
      <c r="D12" s="192">
        <v>1290</v>
      </c>
      <c r="E12" s="191" t="s">
        <v>632</v>
      </c>
      <c r="F12" s="191" t="s">
        <v>633</v>
      </c>
      <c r="G12" s="190" t="s">
        <v>634</v>
      </c>
      <c r="H12" s="190" t="s">
        <v>635</v>
      </c>
      <c r="I12" s="192">
        <v>118</v>
      </c>
      <c r="J12" s="193" t="s">
        <v>636</v>
      </c>
      <c r="K12" s="190" t="s">
        <v>637</v>
      </c>
      <c r="L12" s="191" t="s">
        <v>638</v>
      </c>
      <c r="M12" s="191" t="s">
        <v>639</v>
      </c>
      <c r="N12" s="191" t="s">
        <v>640</v>
      </c>
      <c r="O12" s="191" t="s">
        <v>641</v>
      </c>
      <c r="P12" s="190" t="str">
        <f>IF(M12="Non-1RS","Non-1RS",IF(AND(M12="1RS",N12="1RS:1AL"),"1RS:1AL",IF(AND(M12="1RS",O12="1RS:1BL"),"1RS:1BL",IF(M12="Het-1RS","Het-1RS",IF(AND(M12="1RS",N12="Non-1RS:1AL",O12="Non-1RS:1BL"),"Possible-Het-1RS","Non-1RS")))))</f>
        <v>Non-1RS</v>
      </c>
      <c r="Q12" s="191" t="s">
        <v>642</v>
      </c>
      <c r="R12" s="191" t="s">
        <v>643</v>
      </c>
      <c r="S12" s="191" t="s">
        <v>644</v>
      </c>
      <c r="T12" s="191" t="s">
        <v>644</v>
      </c>
      <c r="U12" s="191" t="s">
        <v>645</v>
      </c>
      <c r="V12" s="190" t="s">
        <v>646</v>
      </c>
      <c r="W12" s="191" t="s">
        <v>647</v>
      </c>
      <c r="X12" s="190" t="str">
        <f t="shared" ref="X12:X56" si="0">IF(AND(V12="Lr18",W12="Lr18"),"Lr18",IF(AND(V12="",W12=""),".","Non-Lr18"))</f>
        <v>Non-Lr18</v>
      </c>
      <c r="Y12" s="191" t="s">
        <v>648</v>
      </c>
      <c r="Z12" s="191" t="s">
        <v>649</v>
      </c>
      <c r="AA12" s="191" t="s">
        <v>650</v>
      </c>
      <c r="AB12" s="191" t="s">
        <v>651</v>
      </c>
      <c r="AC12" s="191" t="s">
        <v>652</v>
      </c>
      <c r="AD12" s="190" t="str">
        <f t="shared" ref="AD12:AD56" si="1">IF(AND(AB12="Lr34(exon11)",AC12="Non-Lr34-JagMut(exon22)"),"Lr34",IF(AND(AB12="Het-Lr34(exon11)",AC12="Non-Lr34-JagMut(exon22)"),"Het-Lr34",IF(OR(AB12="Non-Lr34(exon11)",AC12="Lr34-JagMut(exon22)",AC12="Het-Lr34-JagMut(exon22)"),"Non-Lr34",IF(AB12=".",".",99))))</f>
        <v>Non-Lr34</v>
      </c>
      <c r="AE12" s="191" t="s">
        <v>653</v>
      </c>
      <c r="AF12" s="191" t="s">
        <v>654</v>
      </c>
      <c r="AG12" s="191" t="s">
        <v>655</v>
      </c>
      <c r="AH12" s="191" t="s">
        <v>656</v>
      </c>
      <c r="AI12" s="191" t="s">
        <v>657</v>
      </c>
      <c r="AJ12" s="191" t="s">
        <v>658</v>
      </c>
      <c r="AK12" s="191" t="s">
        <v>659</v>
      </c>
      <c r="AL12" s="191" t="s">
        <v>660</v>
      </c>
      <c r="AM12" s="191" t="s">
        <v>661</v>
      </c>
      <c r="AN12" s="190" t="str">
        <f t="shared" ref="AN12:AN56" si="2">IF(AND(AL12="Sr12",AM12="Sr12"),"Sr12",IF(AND( OR(AL12="Sr12",AL12="Het-Sr12"),OR(AM12="Sr12",AM12="Het-Sr12" )),"Het-Sr12",IF(OR(AL12="Non-Sr12",AM12="Non-Sr12"),"Non-Sr12",".")))</f>
        <v>Non-Sr12</v>
      </c>
      <c r="AO12" s="191" t="s">
        <v>662</v>
      </c>
      <c r="AP12" s="191" t="s">
        <v>662</v>
      </c>
      <c r="AQ12" s="190" t="str">
        <f t="shared" ref="AQ12:AQ56" si="3">IF(AND(OR(AO12="Non-Sr2",AO12="Non-Sr2 or failed"),AP12="Non-Sr2"),"Non-Sr2",IF(AND(OR(AO12="Non-Sr2",AO12="Non-Sr2 or failed"),AP12="."),"Non-Sr2",IF(AND(AO12=".",AP12="Non-Sr2"),"Non-Sr2",IF(AND(AO12="Sr2",AP12="Sr2"),"Sr2",IF(OR(AO12="Het-Sr2",AP12="Het-Sr2"),"Het-Sr2",IF(AND(AO12="Sr2",AP12="Non-Sr2"),"Het-Sr2",IF(AND(OR(AO12="Non-Sr2",AO12="Non-Sr2 or failed"),AP12="Sr2"),"Het-Sr2",99)))))))</f>
        <v>Non-Sr2</v>
      </c>
      <c r="AR12" s="191" t="s">
        <v>663</v>
      </c>
      <c r="AS12" s="191" t="s">
        <v>664</v>
      </c>
      <c r="AT12" s="191" t="s">
        <v>665</v>
      </c>
      <c r="AU12" s="191" t="s">
        <v>666</v>
      </c>
      <c r="AV12" s="191" t="s">
        <v>667</v>
      </c>
      <c r="AW12" s="191" t="s">
        <v>340</v>
      </c>
      <c r="AX12" s="191" t="s">
        <v>668</v>
      </c>
      <c r="AY12" s="191" t="s">
        <v>668</v>
      </c>
      <c r="AZ12" s="190" t="str">
        <f t="shared" ref="AZ12:AZ56" si="4">IF(AND(AW12="Sr9b",AX12="Sr9b",AY12="Sr9b"),"Sr9b",IF(AND(OR(AW12="Sr9b",AW12="Het-Sr9b"),OR(AX12="Sr9b",AX12="Het-Sr9b"),OR(AY12="Sr9b",AY12="Het-Sr9b")),"Het-Sr9b",IF(OR(AW12="Non-Sr9b",AX12="Non-Sr9b",AY12="Non-Sr9b"),"Non-Sr9b",99)))</f>
        <v>Non-Sr9b</v>
      </c>
      <c r="BA12" s="191" t="s">
        <v>669</v>
      </c>
      <c r="BB12" s="191" t="s">
        <v>342</v>
      </c>
      <c r="BC12" s="191" t="s">
        <v>670</v>
      </c>
      <c r="BD12" s="191" t="s">
        <v>671</v>
      </c>
      <c r="BE12" s="191" t="s">
        <v>671</v>
      </c>
      <c r="BF12" s="190" t="str">
        <f t="shared" ref="BF12:BF56" si="5">IF(AND(BD12="Yr5",BE12="Yr5"),"Yr5",IF(AND(OR(BD12="Yr5",BD12="Het-Yr5"),OR(BE12="Yr5",BE12="Het-Yr5")),"Het-Yr5","Non-Yr5"))</f>
        <v>Non-Yr5</v>
      </c>
      <c r="BG12" s="191" t="s">
        <v>672</v>
      </c>
      <c r="BH12" s="191" t="s">
        <v>673</v>
      </c>
      <c r="BI12" s="191" t="s">
        <v>673</v>
      </c>
      <c r="BJ12" s="191" t="s">
        <v>673</v>
      </c>
      <c r="BK12" s="191" t="s">
        <v>673</v>
      </c>
      <c r="BL12" s="190" t="str">
        <f t="shared" ref="BL12:BL56" si="6">IF(AND(BH12="PHS 3AS",BI12="PHS 3AS",BJ12="PHS 3AS",BK12="PHS 3AS"),"PHS 3AS",
IF(AND(BH12=".",BI12="PHS 3AS",BJ12="PHS 3AS",BK12="PHS 3AS"),"Possible-PHS 3AS",
IF(AND(OR(BH12="PHS 3AS",BH12="Het-PHS 3AS"),OR(BI12="PHS 3AS",BI12="Het-PHS 3AS"),OR(BJ12="PHS 3AS",BJ12="Het-PHS 3AS"),OR(BK12="PHS 3AS",BK12="Het-PHS 3AS")),"Het-PHS 3AS",
IF(OR(BH12="Non-PHS 3AS",BI12="Non-PHS 3AS",BJ12="Non-PHS 3AS",BK12="Non-PHS 3AS"),"Non-PHS 3AS",
99))))</f>
        <v>Non-PHS 3AS</v>
      </c>
      <c r="BM12" s="191" t="s">
        <v>674</v>
      </c>
      <c r="BN12" s="191" t="s">
        <v>675</v>
      </c>
      <c r="BO12" s="191" t="s">
        <v>676</v>
      </c>
      <c r="BP12" s="191" t="s">
        <v>677</v>
      </c>
      <c r="BQ12" s="190" t="str">
        <f t="shared" ref="BQ12:BQ56" si="7">IF(BP12="Ppd-B1a-S64-Insensitive","Ppd-B1a-Insensitive",
IF(AND(BP12="Null",BO12="Ppd-B1a-Insensitive"),"Ppd-B1a-Insensitive",
IF(AND(BP12="Null",BO12="Ppd-B1b-Sensitive"),"Ppd-B1b-Sensitive",
IF(AND(BP12="Het-Ppd-B1",BO12="Ppd-B1b-Sensitive"),"Het-Ppd-B1",
IF(AND(BP12="Het-Ppd-B1",BO12="Ppd-B1a-Insensitive"),"Ppd-B1a-Insensitive",
99)))))</f>
        <v>Het-Ppd-B1</v>
      </c>
      <c r="BR12" s="191" t="s">
        <v>678</v>
      </c>
      <c r="BS12" s="191" t="s">
        <v>679</v>
      </c>
      <c r="BT12" s="191" t="s">
        <v>680</v>
      </c>
      <c r="BU12" s="191" t="s">
        <v>681</v>
      </c>
      <c r="BV12" s="191" t="s">
        <v>682</v>
      </c>
      <c r="BW12" s="191" t="s">
        <v>683</v>
      </c>
      <c r="BX12" s="191" t="s">
        <v>684</v>
      </c>
      <c r="BY12" s="191" t="s">
        <v>685</v>
      </c>
      <c r="BZ12" s="191" t="s">
        <v>686</v>
      </c>
      <c r="CA12" s="191" t="s">
        <v>687</v>
      </c>
      <c r="CB12" s="191" t="s">
        <v>688</v>
      </c>
      <c r="CC12" s="190" t="str">
        <f t="shared" ref="CC12:CC56" si="8">IF(AND(CA12="Glu-Ax1orAx2*",CB12="Glu-A1-Ax2*"),"Glu-A1-Ax2*",
IF(AND(CA12="Glu-A1-Ax-null",CB12="Glu-Ax1orAx-null"),"Glu-A1-Ax-null",
IF(AND(CA12="Glu-Ax1orAx2*",CB12="Glu-Ax1orAx-null"),"Glu-A1-Ax1",
IF(AND(CA12="Het-Glu-A1",CB12="Glu-A1-Ax2*"),"Het-Glu-A1-(Ax2*,null)",
IF(AND(CA12="Glu-A1-Ax-null",CB12="Het-Glu-A1"),"Het-Glu-A1-(Ax2*,null)",
IF(AND(CA12="Glu-Ax1orAx2*",CB12="Het-Glu-A1"),"Het-Glu-A1-(Ax1,Ax2*)",
IF(AND(CA12="Het-Glu-A1",CB12="Glu-Ax1orAx-null"),"Het-Glu-A1-(Ax1,null)",
IF(AND(CA12="Het-Glu-A1",CB12="Het-Glu-A1"),"Het-Glu-A1",
IF(AND(CA12="Glu-A1-Ax-null",CB12="Glu-A1-Ax2*"),"Het-Glu-A1-(Ax2*,null)",
IF(AND(CA12=".",CB12="Glu-Ax1orAx-null"),"Het-Glu-A1-(Ax1,null)",
99))))))))))</f>
        <v>Glu-A1-Ax1</v>
      </c>
      <c r="CD12" s="191" t="s">
        <v>689</v>
      </c>
      <c r="CE12" s="191" t="s">
        <v>690</v>
      </c>
      <c r="CF12" s="190" t="str">
        <f t="shared" ref="CF12:CF56" si="9">IF(AND(CD12="Glu-B1a (Bx7)",CE12="Non-Glu-B1al (Bx7oe)"),"Glu-B1a (Bx7)",
IF(AND(CD12="Glu-B1al (Bx7oe)",CE12="Glu-B1al (Bx7oe)"),"Glu-B1al (Bx7oe)",
IF(AND(CD12="Glu-B1e (Bx20)",CE12="Non-Glu-B1al (Bx7oe)"),"Glu-B1e (Bx20)",
IF(AND(CD12="Het-Glu-B1a.al",CE12="Glu-B1al (Bx7oe)"),"Het-Glu-B1a.al",
IF(AND(CD12="Glu-B1a (Bx7)",CE12="Glu-B1al (Bx7oe)"),"Het-Glu-B1a.al",
IF(AND(CD12="Glu-B1a (Bx7)",CE12="Het-Glu-B1al (Bx7oe)"),"Het-Glu-B1a.al",
IF(AND(CD12="Het-Glu-B1a.e",CE12="Non-Glu-B1al (Bx7oe)"),"Het-Glu-B1a.e",
IF(AND(CD12=".",CE12="Non-Glu-B1al (Bx7oe)"),"Likely-Glu-B1a (Bx7)",
99))))))))</f>
        <v>Glu-B1a (Bx7)</v>
      </c>
      <c r="CG12" s="191" t="s">
        <v>691</v>
      </c>
      <c r="CH12" s="191" t="s">
        <v>692</v>
      </c>
      <c r="CI12" s="191" t="s">
        <v>693</v>
      </c>
      <c r="CJ12" s="191" t="s">
        <v>694</v>
      </c>
      <c r="CK12" s="191" t="s">
        <v>695</v>
      </c>
      <c r="CL12" s="191" t="s">
        <v>696</v>
      </c>
      <c r="CM12" s="191" t="s">
        <v>697</v>
      </c>
      <c r="CN12" s="190" t="str">
        <f t="shared" ref="CN12:CN56" si="10">IF(AND(CJ12="R-A1a",CK12="Non-R-A1aNor17",CL12="R-B1a",CM12="R-D1a"),"White",
IF(AND(CJ12="R-A1b",CK12="R-A1aNor17",CL12="R-B1a",CM12="R-D1a"),"White",
IF(OR(AND(CJ12="R-A1b",CK12="Non-R-A1aNor17"),CL12="R-B1b",CM12="R-D1b"),"Red",
IF(AND(CJ12="R-A1a",CL12="R-B1a",CM12="."),"Possibly-White",
IF(AND(CJ12="R-A1b",CK12="R-A1aNor17",CL12="R-B1a",CM12="."),"Possibly-White",
IF(AND(CJ12="R-A1a",CK12="Non-R-A1aNor17",CL12="R-B1a",CM12="Het-R-D1"),"Het",
"."))))))</f>
        <v>Red</v>
      </c>
      <c r="CO12" s="191" t="s">
        <v>698</v>
      </c>
      <c r="CP12" s="191" t="s">
        <v>699</v>
      </c>
      <c r="CQ12" s="191" t="s">
        <v>700</v>
      </c>
      <c r="CR12" s="191" t="s">
        <v>701</v>
      </c>
      <c r="CS12" s="191" t="s">
        <v>702</v>
      </c>
      <c r="CT12" s="191" t="s">
        <v>703</v>
      </c>
      <c r="CU12" s="190" t="str">
        <f t="shared" ref="CU12:CU56" si="11">IF(CR12="Pinb-D1b(hard)","Pinb-D1b(hard)",
IF(AND(CR12="Pinb-D1-not-b",CS12="Pinb-D1-not-c",CT12="Pinb-D1-not-d"),"Pinb-D1a(soft)",
IF(AND(CR12="Het-Pinb",CS12="Pinb-D1-not-c",CT12="Pinb-D1-not-d"),"Het-Pinb-D1a.b",
IF(AND(CR12="Pinb-D1-not-b",CS12="Pinb-D1c(hard)",CT12="Pinb-D1-not-d"),"Pinb-D1c(hard)",
IF(AND(CR12="Pinb-D1-not-b",CS12="Pinb-D1-not-c",CT12="Pinb-D1d(hard)"),"Pinb-D1d(hard)",
IF(AND(OR(CR12="Pinb-D1b(hard)",CR12="Het-Pinb"),CS12="Pinb-D1-not-c",OR(CT12="Pinb-D1d(hard)",CT12="Het-Pinb-D1d")),"Het-Pinb-D1b.d",
99))))))</f>
        <v>Pinb-D1a(soft)</v>
      </c>
      <c r="CV12" s="191" t="s">
        <v>704</v>
      </c>
      <c r="CW12" s="191" t="s">
        <v>705</v>
      </c>
      <c r="CX12" s="191" t="s">
        <v>706</v>
      </c>
      <c r="CY12" s="191" t="s">
        <v>707</v>
      </c>
      <c r="CZ12" s="190" t="str">
        <f t="shared" ref="CZ12:CZ56" si="12">IF(AND(OR(CX12="Ppo-A1b(low)",CX12="."),CY12="Ppo-A1b/i(null)"),"Ppo-A1b(low)",
IF(AND(CX12="Ppo-A1a/c/f/h",CY12="Ppo-A1a"),"Ppo-A1a",
IF(AND(CX12="Ppo-A1a/c/f/h",CY12="Ppo-A1b/i(null)"),"Possibly-Het-Ppo-A1",
IF(AND(CX12=".",CY12="Ppo-A1a"),"Ppo-A1a",
IF(AND(CX12="Ppo-A1a/c/f/h",CY12="."),"Ppo-A1a",
IF(OR(CX12="Het-Ppo-A1a.e",CX12="Het-Ppo-A1a.d",CY12="HET-Ppo-A1"),"Het-Ppo-A1",
IF(AND(CX12="Ppo-A1d/e",CY12="Ppo-A1b/i(null)"),"Het-Ppo-A1",
99)))))))</f>
        <v>Possibly-Het-Ppo-A1</v>
      </c>
      <c r="DA12" s="191" t="s">
        <v>708</v>
      </c>
      <c r="DB12" s="191" t="s">
        <v>709</v>
      </c>
      <c r="DC12" s="190" t="str">
        <f t="shared" ref="DC12:DC56" si="13">IF(DB12="Ppo-D1abc",DA12,
IF(AND(DA12="Het-Ppo-D1",DB12="Het-Ppo-D1"),"Het-Ppo-D1",
IF(AND(DA12="Ppo-D1b(high)",DB12="Ppo-D1f(null)"),"Het-Ppo-D1(b.f)",
99)))</f>
        <v>Het-Ppo-D1</v>
      </c>
      <c r="DD12" s="191" t="s">
        <v>710</v>
      </c>
      <c r="DE12" s="191" t="s">
        <v>711</v>
      </c>
      <c r="DF12" s="191" t="s">
        <v>712</v>
      </c>
      <c r="DG12" s="191" t="s">
        <v>713</v>
      </c>
      <c r="DH12" s="191" t="s">
        <v>714</v>
      </c>
      <c r="DI12" s="191" t="s">
        <v>715</v>
      </c>
      <c r="DJ12" s="191" t="s">
        <v>716</v>
      </c>
      <c r="DK12" s="191" t="s">
        <v>717</v>
      </c>
      <c r="DL12" s="191" t="s">
        <v>718</v>
      </c>
      <c r="DM12" s="191" t="s">
        <v>719</v>
      </c>
      <c r="DN12" s="191" t="s">
        <v>720</v>
      </c>
    </row>
    <row r="13" spans="1:118" x14ac:dyDescent="0.2">
      <c r="A13" s="190">
        <v>2</v>
      </c>
      <c r="B13" s="191" t="s">
        <v>721</v>
      </c>
      <c r="C13" s="192">
        <v>481</v>
      </c>
      <c r="D13" s="192">
        <v>1290</v>
      </c>
      <c r="E13" s="191" t="s">
        <v>632</v>
      </c>
      <c r="F13" s="191" t="s">
        <v>722</v>
      </c>
      <c r="G13" s="190" t="s">
        <v>634</v>
      </c>
      <c r="H13" s="190" t="s">
        <v>723</v>
      </c>
      <c r="I13" s="192">
        <v>183</v>
      </c>
      <c r="J13" s="193" t="s">
        <v>636</v>
      </c>
      <c r="K13" s="190" t="s">
        <v>637</v>
      </c>
      <c r="L13" s="191" t="s">
        <v>638</v>
      </c>
      <c r="M13" s="191" t="s">
        <v>639</v>
      </c>
      <c r="N13" s="191" t="s">
        <v>640</v>
      </c>
      <c r="O13" s="191" t="s">
        <v>641</v>
      </c>
      <c r="P13" s="190" t="str">
        <f t="shared" ref="P13:P56" si="14">IF(M13="Non-1RS","Non-1RS",IF(AND(M13="1RS",N13="1RS:1AL"),"1RS:1AL",IF(AND(M13="1RS",O13="1RS:1BL"),"1RS:1BL",IF(M13="Het-1RS","Het-1RS",IF(AND(M13="1RS",N13="Non-1RS:1AL",O13="Non-1RS:1BL"),"Possible-Het-1RS","Non-1RS")))))</f>
        <v>Non-1RS</v>
      </c>
      <c r="Q13" s="191" t="s">
        <v>724</v>
      </c>
      <c r="R13" s="191" t="s">
        <v>643</v>
      </c>
      <c r="S13" s="191" t="s">
        <v>644</v>
      </c>
      <c r="T13" s="191" t="s">
        <v>644</v>
      </c>
      <c r="U13" s="191" t="s">
        <v>645</v>
      </c>
      <c r="V13" s="191" t="s">
        <v>647</v>
      </c>
      <c r="W13" s="191" t="s">
        <v>647</v>
      </c>
      <c r="X13" s="190" t="str">
        <f t="shared" si="0"/>
        <v>Non-Lr18</v>
      </c>
      <c r="Y13" s="191" t="s">
        <v>648</v>
      </c>
      <c r="Z13" s="191" t="s">
        <v>649</v>
      </c>
      <c r="AA13" s="191" t="s">
        <v>650</v>
      </c>
      <c r="AB13" s="191" t="s">
        <v>651</v>
      </c>
      <c r="AC13" s="191" t="s">
        <v>652</v>
      </c>
      <c r="AD13" s="190" t="str">
        <f t="shared" si="1"/>
        <v>Non-Lr34</v>
      </c>
      <c r="AE13" s="191" t="s">
        <v>653</v>
      </c>
      <c r="AF13" s="191" t="s">
        <v>654</v>
      </c>
      <c r="AG13" s="191" t="s">
        <v>655</v>
      </c>
      <c r="AH13" s="191" t="s">
        <v>656</v>
      </c>
      <c r="AI13" s="191" t="s">
        <v>725</v>
      </c>
      <c r="AJ13" s="191" t="s">
        <v>658</v>
      </c>
      <c r="AK13" s="191" t="s">
        <v>659</v>
      </c>
      <c r="AL13" s="191" t="s">
        <v>660</v>
      </c>
      <c r="AM13" s="191" t="s">
        <v>661</v>
      </c>
      <c r="AN13" s="190" t="str">
        <f t="shared" si="2"/>
        <v>Non-Sr12</v>
      </c>
      <c r="AO13" s="191" t="s">
        <v>334</v>
      </c>
      <c r="AP13" s="191" t="s">
        <v>334</v>
      </c>
      <c r="AQ13" s="190" t="str">
        <f t="shared" si="3"/>
        <v>Sr2</v>
      </c>
      <c r="AR13" s="191" t="s">
        <v>663</v>
      </c>
      <c r="AS13" s="191" t="s">
        <v>664</v>
      </c>
      <c r="AT13" s="191" t="s">
        <v>665</v>
      </c>
      <c r="AU13" s="191" t="s">
        <v>666</v>
      </c>
      <c r="AV13" s="191" t="s">
        <v>667</v>
      </c>
      <c r="AW13" s="191" t="s">
        <v>668</v>
      </c>
      <c r="AX13" s="191" t="s">
        <v>668</v>
      </c>
      <c r="AY13" s="191" t="s">
        <v>668</v>
      </c>
      <c r="AZ13" s="190" t="str">
        <f t="shared" si="4"/>
        <v>Non-Sr9b</v>
      </c>
      <c r="BA13" s="191" t="s">
        <v>341</v>
      </c>
      <c r="BB13" s="191" t="s">
        <v>726</v>
      </c>
      <c r="BC13" s="191" t="s">
        <v>670</v>
      </c>
      <c r="BD13" s="191" t="s">
        <v>671</v>
      </c>
      <c r="BE13" s="191" t="s">
        <v>671</v>
      </c>
      <c r="BF13" s="190" t="str">
        <f t="shared" si="5"/>
        <v>Non-Yr5</v>
      </c>
      <c r="BG13" s="191" t="s">
        <v>672</v>
      </c>
      <c r="BH13" s="191" t="s">
        <v>673</v>
      </c>
      <c r="BI13" s="191" t="s">
        <v>673</v>
      </c>
      <c r="BJ13" s="191" t="s">
        <v>673</v>
      </c>
      <c r="BK13" s="191" t="s">
        <v>673</v>
      </c>
      <c r="BL13" s="190" t="str">
        <f t="shared" si="6"/>
        <v>Non-PHS 3AS</v>
      </c>
      <c r="BM13" s="191" t="s">
        <v>674</v>
      </c>
      <c r="BN13" s="191" t="s">
        <v>727</v>
      </c>
      <c r="BO13" s="191" t="s">
        <v>676</v>
      </c>
      <c r="BP13" s="191" t="s">
        <v>728</v>
      </c>
      <c r="BQ13" s="190" t="str">
        <f t="shared" si="7"/>
        <v>Ppd-B1b-Sensitive</v>
      </c>
      <c r="BR13" s="191" t="s">
        <v>678</v>
      </c>
      <c r="BS13" s="191" t="s">
        <v>729</v>
      </c>
      <c r="BT13" s="191" t="s">
        <v>730</v>
      </c>
      <c r="BU13" s="191" t="s">
        <v>681</v>
      </c>
      <c r="BV13" s="191" t="s">
        <v>682</v>
      </c>
      <c r="BW13" s="191" t="s">
        <v>683</v>
      </c>
      <c r="BX13" s="191" t="s">
        <v>684</v>
      </c>
      <c r="BY13" s="191" t="s">
        <v>685</v>
      </c>
      <c r="BZ13" s="191" t="s">
        <v>686</v>
      </c>
      <c r="CA13" s="191" t="s">
        <v>687</v>
      </c>
      <c r="CB13" s="191" t="s">
        <v>688</v>
      </c>
      <c r="CC13" s="190" t="str">
        <f t="shared" si="8"/>
        <v>Glu-A1-Ax1</v>
      </c>
      <c r="CD13" s="191" t="s">
        <v>689</v>
      </c>
      <c r="CE13" s="191" t="s">
        <v>731</v>
      </c>
      <c r="CF13" s="190" t="str">
        <f t="shared" si="9"/>
        <v>Het-Glu-B1a.al</v>
      </c>
      <c r="CG13" s="191" t="s">
        <v>691</v>
      </c>
      <c r="CH13" s="191" t="s">
        <v>692</v>
      </c>
      <c r="CI13" s="191" t="s">
        <v>732</v>
      </c>
      <c r="CJ13" s="191" t="s">
        <v>694</v>
      </c>
      <c r="CK13" s="191" t="s">
        <v>695</v>
      </c>
      <c r="CL13" s="191" t="s">
        <v>696</v>
      </c>
      <c r="CM13" s="191" t="s">
        <v>697</v>
      </c>
      <c r="CN13" s="190" t="str">
        <f t="shared" si="10"/>
        <v>Red</v>
      </c>
      <c r="CO13" s="191" t="s">
        <v>698</v>
      </c>
      <c r="CP13" s="191" t="s">
        <v>699</v>
      </c>
      <c r="CQ13" s="191" t="s">
        <v>700</v>
      </c>
      <c r="CR13" s="191" t="s">
        <v>733</v>
      </c>
      <c r="CS13" s="191" t="s">
        <v>702</v>
      </c>
      <c r="CT13" s="191" t="s">
        <v>703</v>
      </c>
      <c r="CU13" s="190" t="str">
        <f t="shared" si="11"/>
        <v>Pinb-D1b(hard)</v>
      </c>
      <c r="CV13" s="191" t="s">
        <v>704</v>
      </c>
      <c r="CW13" s="191" t="s">
        <v>705</v>
      </c>
      <c r="CX13" s="191" t="s">
        <v>706</v>
      </c>
      <c r="CY13" s="191" t="s">
        <v>734</v>
      </c>
      <c r="CZ13" s="190" t="str">
        <f t="shared" si="12"/>
        <v>Het-Ppo-A1</v>
      </c>
      <c r="DA13" s="191" t="s">
        <v>708</v>
      </c>
      <c r="DB13" s="191" t="s">
        <v>709</v>
      </c>
      <c r="DC13" s="190" t="str">
        <f t="shared" si="13"/>
        <v>Het-Ppo-D1</v>
      </c>
      <c r="DD13" s="191" t="s">
        <v>710</v>
      </c>
      <c r="DE13" s="191" t="s">
        <v>711</v>
      </c>
      <c r="DF13" s="191" t="s">
        <v>712</v>
      </c>
      <c r="DG13" s="191" t="s">
        <v>713</v>
      </c>
      <c r="DH13" s="191" t="s">
        <v>714</v>
      </c>
      <c r="DI13" s="191" t="s">
        <v>735</v>
      </c>
      <c r="DJ13" s="191" t="s">
        <v>716</v>
      </c>
      <c r="DK13" s="191" t="s">
        <v>717</v>
      </c>
      <c r="DL13" s="191" t="s">
        <v>718</v>
      </c>
      <c r="DM13" s="191" t="s">
        <v>719</v>
      </c>
      <c r="DN13" s="191" t="s">
        <v>720</v>
      </c>
    </row>
    <row r="14" spans="1:118" x14ac:dyDescent="0.2">
      <c r="A14" s="190">
        <v>3</v>
      </c>
      <c r="B14" s="191" t="s">
        <v>736</v>
      </c>
      <c r="C14" s="192">
        <v>481</v>
      </c>
      <c r="D14" s="192">
        <v>1290</v>
      </c>
      <c r="E14" s="191" t="s">
        <v>632</v>
      </c>
      <c r="F14" s="191" t="s">
        <v>737</v>
      </c>
      <c r="G14" s="190" t="s">
        <v>738</v>
      </c>
      <c r="H14" s="190" t="s">
        <v>723</v>
      </c>
      <c r="I14" s="192">
        <v>200</v>
      </c>
      <c r="J14" s="193" t="s">
        <v>636</v>
      </c>
      <c r="K14" s="190" t="s">
        <v>637</v>
      </c>
      <c r="L14" s="191" t="s">
        <v>638</v>
      </c>
      <c r="M14" s="191" t="s">
        <v>639</v>
      </c>
      <c r="N14" s="191" t="s">
        <v>640</v>
      </c>
      <c r="O14" s="191" t="s">
        <v>641</v>
      </c>
      <c r="P14" s="190" t="str">
        <f t="shared" si="14"/>
        <v>Non-1RS</v>
      </c>
      <c r="Q14" s="191" t="s">
        <v>739</v>
      </c>
      <c r="R14" s="191" t="s">
        <v>643</v>
      </c>
      <c r="S14" s="191" t="s">
        <v>644</v>
      </c>
      <c r="T14" s="191" t="s">
        <v>644</v>
      </c>
      <c r="U14" s="191" t="s">
        <v>645</v>
      </c>
      <c r="V14" s="191" t="s">
        <v>647</v>
      </c>
      <c r="W14" s="191" t="s">
        <v>647</v>
      </c>
      <c r="X14" s="190" t="str">
        <f t="shared" si="0"/>
        <v>Non-Lr18</v>
      </c>
      <c r="Y14" s="191" t="s">
        <v>648</v>
      </c>
      <c r="Z14" s="191" t="s">
        <v>649</v>
      </c>
      <c r="AA14" s="191" t="s">
        <v>650</v>
      </c>
      <c r="AB14" s="191" t="s">
        <v>740</v>
      </c>
      <c r="AC14" s="191" t="s">
        <v>652</v>
      </c>
      <c r="AD14" s="190" t="str">
        <f t="shared" si="1"/>
        <v>Het-Lr34</v>
      </c>
      <c r="AE14" s="191" t="s">
        <v>653</v>
      </c>
      <c r="AF14" s="191" t="s">
        <v>654</v>
      </c>
      <c r="AG14" s="191" t="s">
        <v>741</v>
      </c>
      <c r="AH14" s="191" t="s">
        <v>656</v>
      </c>
      <c r="AI14" s="191" t="s">
        <v>657</v>
      </c>
      <c r="AJ14" s="191" t="s">
        <v>658</v>
      </c>
      <c r="AK14" s="191" t="s">
        <v>659</v>
      </c>
      <c r="AL14" s="191" t="s">
        <v>660</v>
      </c>
      <c r="AM14" s="191" t="s">
        <v>661</v>
      </c>
      <c r="AN14" s="190" t="str">
        <f t="shared" si="2"/>
        <v>Non-Sr12</v>
      </c>
      <c r="AO14" s="191" t="s">
        <v>662</v>
      </c>
      <c r="AP14" s="191" t="s">
        <v>662</v>
      </c>
      <c r="AQ14" s="190" t="str">
        <f t="shared" si="3"/>
        <v>Non-Sr2</v>
      </c>
      <c r="AR14" s="191" t="s">
        <v>663</v>
      </c>
      <c r="AS14" s="191" t="s">
        <v>664</v>
      </c>
      <c r="AT14" s="191" t="s">
        <v>665</v>
      </c>
      <c r="AU14" s="191" t="s">
        <v>666</v>
      </c>
      <c r="AV14" s="191" t="s">
        <v>667</v>
      </c>
      <c r="AW14" s="191" t="s">
        <v>668</v>
      </c>
      <c r="AX14" s="191" t="s">
        <v>668</v>
      </c>
      <c r="AY14" s="191" t="s">
        <v>668</v>
      </c>
      <c r="AZ14" s="190" t="str">
        <f t="shared" si="4"/>
        <v>Non-Sr9b</v>
      </c>
      <c r="BA14" s="191" t="s">
        <v>742</v>
      </c>
      <c r="BB14" s="191" t="s">
        <v>726</v>
      </c>
      <c r="BC14" s="191" t="s">
        <v>670</v>
      </c>
      <c r="BD14" s="191" t="s">
        <v>671</v>
      </c>
      <c r="BE14" s="191" t="s">
        <v>671</v>
      </c>
      <c r="BF14" s="190" t="str">
        <f t="shared" si="5"/>
        <v>Non-Yr5</v>
      </c>
      <c r="BG14" s="191" t="s">
        <v>672</v>
      </c>
      <c r="BH14" s="191" t="s">
        <v>673</v>
      </c>
      <c r="BI14" s="191" t="s">
        <v>743</v>
      </c>
      <c r="BJ14" s="191" t="s">
        <v>743</v>
      </c>
      <c r="BK14" s="191" t="s">
        <v>743</v>
      </c>
      <c r="BL14" s="190" t="str">
        <f t="shared" si="6"/>
        <v>Non-PHS 3AS</v>
      </c>
      <c r="BM14" s="191" t="s">
        <v>674</v>
      </c>
      <c r="BN14" s="191" t="s">
        <v>727</v>
      </c>
      <c r="BO14" s="191" t="s">
        <v>676</v>
      </c>
      <c r="BP14" s="191" t="s">
        <v>744</v>
      </c>
      <c r="BQ14" s="190" t="str">
        <f t="shared" si="7"/>
        <v>Ppd-B1a-Insensitive</v>
      </c>
      <c r="BR14" s="191" t="s">
        <v>678</v>
      </c>
      <c r="BS14" s="191" t="s">
        <v>679</v>
      </c>
      <c r="BT14" s="191" t="s">
        <v>745</v>
      </c>
      <c r="BU14" s="191" t="s">
        <v>681</v>
      </c>
      <c r="BV14" s="191" t="s">
        <v>682</v>
      </c>
      <c r="BW14" s="191" t="s">
        <v>683</v>
      </c>
      <c r="BX14" s="191" t="s">
        <v>684</v>
      </c>
      <c r="BY14" s="191" t="s">
        <v>685</v>
      </c>
      <c r="BZ14" s="191" t="s">
        <v>686</v>
      </c>
      <c r="CA14" s="191" t="s">
        <v>687</v>
      </c>
      <c r="CB14" s="191" t="s">
        <v>688</v>
      </c>
      <c r="CC14" s="190" t="str">
        <f t="shared" si="8"/>
        <v>Glu-A1-Ax1</v>
      </c>
      <c r="CD14" s="191" t="s">
        <v>689</v>
      </c>
      <c r="CE14" s="191" t="s">
        <v>731</v>
      </c>
      <c r="CF14" s="190" t="str">
        <f t="shared" si="9"/>
        <v>Het-Glu-B1a.al</v>
      </c>
      <c r="CG14" s="191" t="s">
        <v>691</v>
      </c>
      <c r="CH14" s="191" t="s">
        <v>692</v>
      </c>
      <c r="CI14" s="191" t="s">
        <v>732</v>
      </c>
      <c r="CJ14" s="191" t="s">
        <v>694</v>
      </c>
      <c r="CK14" s="191" t="s">
        <v>695</v>
      </c>
      <c r="CL14" s="191" t="s">
        <v>696</v>
      </c>
      <c r="CM14" s="191" t="s">
        <v>697</v>
      </c>
      <c r="CN14" s="190" t="str">
        <f t="shared" si="10"/>
        <v>Red</v>
      </c>
      <c r="CO14" s="191" t="s">
        <v>746</v>
      </c>
      <c r="CP14" s="191" t="s">
        <v>699</v>
      </c>
      <c r="CQ14" s="191" t="s">
        <v>700</v>
      </c>
      <c r="CR14" s="191" t="s">
        <v>733</v>
      </c>
      <c r="CS14" s="191" t="s">
        <v>702</v>
      </c>
      <c r="CT14" s="191" t="s">
        <v>703</v>
      </c>
      <c r="CU14" s="190" t="str">
        <f t="shared" si="11"/>
        <v>Pinb-D1b(hard)</v>
      </c>
      <c r="CV14" s="191" t="s">
        <v>704</v>
      </c>
      <c r="CW14" s="191" t="s">
        <v>705</v>
      </c>
      <c r="CX14" s="191" t="s">
        <v>706</v>
      </c>
      <c r="CY14" s="191" t="s">
        <v>747</v>
      </c>
      <c r="CZ14" s="190" t="str">
        <f t="shared" si="12"/>
        <v>Ppo-A1a</v>
      </c>
      <c r="DA14" s="191" t="s">
        <v>708</v>
      </c>
      <c r="DB14" s="191" t="s">
        <v>709</v>
      </c>
      <c r="DC14" s="190" t="str">
        <f t="shared" si="13"/>
        <v>Het-Ppo-D1</v>
      </c>
      <c r="DD14" s="191" t="s">
        <v>748</v>
      </c>
      <c r="DE14" s="191" t="s">
        <v>711</v>
      </c>
      <c r="DF14" s="191" t="s">
        <v>712</v>
      </c>
      <c r="DG14" s="191" t="s">
        <v>713</v>
      </c>
      <c r="DH14" s="191" t="s">
        <v>714</v>
      </c>
      <c r="DI14" s="191" t="s">
        <v>735</v>
      </c>
      <c r="DJ14" s="191" t="s">
        <v>716</v>
      </c>
      <c r="DK14" s="191" t="s">
        <v>717</v>
      </c>
      <c r="DL14" s="191" t="s">
        <v>749</v>
      </c>
      <c r="DM14" s="191" t="s">
        <v>719</v>
      </c>
      <c r="DN14" s="191" t="s">
        <v>720</v>
      </c>
    </row>
    <row r="15" spans="1:118" x14ac:dyDescent="0.2">
      <c r="A15" s="190">
        <v>4</v>
      </c>
      <c r="B15" s="191" t="s">
        <v>10</v>
      </c>
      <c r="C15" s="192">
        <v>481</v>
      </c>
      <c r="D15" s="192">
        <v>1290</v>
      </c>
      <c r="E15" s="191" t="s">
        <v>632</v>
      </c>
      <c r="F15" s="191" t="s">
        <v>750</v>
      </c>
      <c r="G15" s="190" t="s">
        <v>751</v>
      </c>
      <c r="H15" s="190" t="s">
        <v>635</v>
      </c>
      <c r="I15" s="192">
        <v>107</v>
      </c>
      <c r="J15" s="193" t="s">
        <v>636</v>
      </c>
      <c r="K15" s="190" t="s">
        <v>637</v>
      </c>
      <c r="L15" s="191" t="s">
        <v>752</v>
      </c>
      <c r="M15" s="191" t="s">
        <v>639</v>
      </c>
      <c r="N15" s="191" t="s">
        <v>640</v>
      </c>
      <c r="O15" s="191" t="s">
        <v>641</v>
      </c>
      <c r="P15" s="190" t="str">
        <f t="shared" si="14"/>
        <v>Non-1RS</v>
      </c>
      <c r="Q15" s="191" t="s">
        <v>739</v>
      </c>
      <c r="R15" s="191" t="s">
        <v>643</v>
      </c>
      <c r="S15" s="191" t="s">
        <v>644</v>
      </c>
      <c r="T15" s="191" t="s">
        <v>644</v>
      </c>
      <c r="U15" s="191" t="s">
        <v>645</v>
      </c>
      <c r="V15" s="191" t="s">
        <v>647</v>
      </c>
      <c r="W15" s="191" t="s">
        <v>647</v>
      </c>
      <c r="X15" s="190" t="str">
        <f t="shared" si="0"/>
        <v>Non-Lr18</v>
      </c>
      <c r="Y15" s="191" t="s">
        <v>648</v>
      </c>
      <c r="Z15" s="191" t="s">
        <v>753</v>
      </c>
      <c r="AA15" s="191" t="s">
        <v>754</v>
      </c>
      <c r="AB15" s="191" t="s">
        <v>755</v>
      </c>
      <c r="AC15" s="191" t="s">
        <v>756</v>
      </c>
      <c r="AD15" s="190" t="str">
        <f t="shared" si="1"/>
        <v>Non-Lr34</v>
      </c>
      <c r="AE15" s="191" t="s">
        <v>326</v>
      </c>
      <c r="AF15" s="191" t="s">
        <v>654</v>
      </c>
      <c r="AG15" s="191" t="s">
        <v>741</v>
      </c>
      <c r="AH15" s="191" t="s">
        <v>656</v>
      </c>
      <c r="AI15" s="191" t="s">
        <v>725</v>
      </c>
      <c r="AJ15" s="191" t="s">
        <v>658</v>
      </c>
      <c r="AK15" s="191" t="s">
        <v>659</v>
      </c>
      <c r="AL15" s="191" t="s">
        <v>660</v>
      </c>
      <c r="AM15" s="191" t="s">
        <v>660</v>
      </c>
      <c r="AN15" s="190" t="str">
        <f t="shared" si="2"/>
        <v>Non-Sr12</v>
      </c>
      <c r="AO15" s="191" t="s">
        <v>662</v>
      </c>
      <c r="AP15" s="191" t="s">
        <v>662</v>
      </c>
      <c r="AQ15" s="190" t="str">
        <f t="shared" si="3"/>
        <v>Non-Sr2</v>
      </c>
      <c r="AR15" s="191" t="s">
        <v>663</v>
      </c>
      <c r="AS15" s="191" t="s">
        <v>664</v>
      </c>
      <c r="AT15" s="191" t="s">
        <v>665</v>
      </c>
      <c r="AU15" s="191" t="s">
        <v>666</v>
      </c>
      <c r="AV15" s="191" t="s">
        <v>667</v>
      </c>
      <c r="AW15" s="191" t="s">
        <v>340</v>
      </c>
      <c r="AX15" s="191" t="s">
        <v>757</v>
      </c>
      <c r="AY15" s="191" t="s">
        <v>668</v>
      </c>
      <c r="AZ15" s="190" t="str">
        <f t="shared" si="4"/>
        <v>Non-Sr9b</v>
      </c>
      <c r="BA15" s="191" t="s">
        <v>742</v>
      </c>
      <c r="BB15" s="191" t="s">
        <v>726</v>
      </c>
      <c r="BC15" s="191" t="s">
        <v>670</v>
      </c>
      <c r="BD15" s="191" t="s">
        <v>671</v>
      </c>
      <c r="BE15" s="191" t="s">
        <v>671</v>
      </c>
      <c r="BF15" s="190" t="str">
        <f t="shared" si="5"/>
        <v>Non-Yr5</v>
      </c>
      <c r="BG15" s="191" t="s">
        <v>672</v>
      </c>
      <c r="BH15" s="190" t="s">
        <v>646</v>
      </c>
      <c r="BI15" s="191" t="s">
        <v>758</v>
      </c>
      <c r="BJ15" s="191" t="s">
        <v>758</v>
      </c>
      <c r="BK15" s="191" t="s">
        <v>758</v>
      </c>
      <c r="BL15" s="190" t="str">
        <f t="shared" si="6"/>
        <v>Possible-PHS 3AS</v>
      </c>
      <c r="BM15" s="191" t="s">
        <v>759</v>
      </c>
      <c r="BN15" s="191" t="s">
        <v>727</v>
      </c>
      <c r="BO15" s="191" t="s">
        <v>676</v>
      </c>
      <c r="BP15" s="191" t="s">
        <v>744</v>
      </c>
      <c r="BQ15" s="190" t="str">
        <f t="shared" si="7"/>
        <v>Ppd-B1a-Insensitive</v>
      </c>
      <c r="BR15" s="191" t="s">
        <v>678</v>
      </c>
      <c r="BS15" s="191" t="s">
        <v>679</v>
      </c>
      <c r="BT15" s="191" t="s">
        <v>680</v>
      </c>
      <c r="BU15" s="191" t="s">
        <v>681</v>
      </c>
      <c r="BV15" s="191" t="s">
        <v>682</v>
      </c>
      <c r="BW15" s="191" t="s">
        <v>683</v>
      </c>
      <c r="BX15" s="191" t="s">
        <v>684</v>
      </c>
      <c r="BY15" s="191" t="s">
        <v>685</v>
      </c>
      <c r="BZ15" s="191" t="s">
        <v>686</v>
      </c>
      <c r="CA15" s="191" t="s">
        <v>687</v>
      </c>
      <c r="CB15" s="191" t="s">
        <v>688</v>
      </c>
      <c r="CC15" s="190" t="str">
        <f t="shared" si="8"/>
        <v>Glu-A1-Ax1</v>
      </c>
      <c r="CD15" s="191" t="s">
        <v>689</v>
      </c>
      <c r="CE15" s="191" t="s">
        <v>690</v>
      </c>
      <c r="CF15" s="190" t="str">
        <f t="shared" si="9"/>
        <v>Glu-B1a (Bx7)</v>
      </c>
      <c r="CG15" s="191" t="s">
        <v>760</v>
      </c>
      <c r="CH15" s="191" t="s">
        <v>692</v>
      </c>
      <c r="CI15" s="191" t="s">
        <v>693</v>
      </c>
      <c r="CJ15" s="191" t="s">
        <v>761</v>
      </c>
      <c r="CK15" s="191" t="s">
        <v>695</v>
      </c>
      <c r="CL15" s="191" t="s">
        <v>762</v>
      </c>
      <c r="CM15" s="191" t="s">
        <v>697</v>
      </c>
      <c r="CN15" s="190" t="str">
        <f t="shared" si="10"/>
        <v>Red</v>
      </c>
      <c r="CO15" s="191" t="s">
        <v>746</v>
      </c>
      <c r="CP15" s="191" t="s">
        <v>699</v>
      </c>
      <c r="CQ15" s="191" t="s">
        <v>700</v>
      </c>
      <c r="CR15" s="191" t="s">
        <v>733</v>
      </c>
      <c r="CS15" s="191" t="s">
        <v>702</v>
      </c>
      <c r="CT15" s="191" t="s">
        <v>703</v>
      </c>
      <c r="CU15" s="190" t="str">
        <f t="shared" si="11"/>
        <v>Pinb-D1b(hard)</v>
      </c>
      <c r="CV15" s="191" t="s">
        <v>763</v>
      </c>
      <c r="CW15" s="191" t="s">
        <v>705</v>
      </c>
      <c r="CX15" s="191" t="s">
        <v>706</v>
      </c>
      <c r="CY15" s="191" t="s">
        <v>747</v>
      </c>
      <c r="CZ15" s="190" t="str">
        <f t="shared" si="12"/>
        <v>Ppo-A1a</v>
      </c>
      <c r="DA15" s="191" t="s">
        <v>708</v>
      </c>
      <c r="DB15" s="191" t="s">
        <v>709</v>
      </c>
      <c r="DC15" s="190" t="str">
        <f t="shared" si="13"/>
        <v>Het-Ppo-D1</v>
      </c>
      <c r="DD15" s="191" t="s">
        <v>764</v>
      </c>
      <c r="DE15" s="191" t="s">
        <v>711</v>
      </c>
      <c r="DF15" s="191" t="s">
        <v>712</v>
      </c>
      <c r="DG15" s="191" t="s">
        <v>713</v>
      </c>
      <c r="DH15" s="191" t="s">
        <v>714</v>
      </c>
      <c r="DI15" s="191" t="s">
        <v>735</v>
      </c>
      <c r="DJ15" s="191" t="s">
        <v>716</v>
      </c>
      <c r="DK15" s="191" t="s">
        <v>717</v>
      </c>
      <c r="DL15" s="191" t="s">
        <v>383</v>
      </c>
      <c r="DM15" s="191" t="s">
        <v>719</v>
      </c>
      <c r="DN15" s="191" t="s">
        <v>720</v>
      </c>
    </row>
    <row r="16" spans="1:118" x14ac:dyDescent="0.2">
      <c r="A16" s="190">
        <v>5</v>
      </c>
      <c r="B16" s="191" t="s">
        <v>24</v>
      </c>
      <c r="C16" s="192">
        <v>481</v>
      </c>
      <c r="D16" s="192">
        <v>1290</v>
      </c>
      <c r="E16" s="191" t="s">
        <v>632</v>
      </c>
      <c r="F16" s="191" t="s">
        <v>765</v>
      </c>
      <c r="G16" s="190" t="s">
        <v>766</v>
      </c>
      <c r="H16" s="190" t="s">
        <v>723</v>
      </c>
      <c r="I16" s="192">
        <v>44882</v>
      </c>
      <c r="J16" s="193" t="s">
        <v>636</v>
      </c>
      <c r="K16" s="190" t="s">
        <v>637</v>
      </c>
      <c r="L16" s="191" t="s">
        <v>638</v>
      </c>
      <c r="M16" s="191" t="s">
        <v>639</v>
      </c>
      <c r="N16" s="191" t="s">
        <v>640</v>
      </c>
      <c r="O16" s="191" t="s">
        <v>641</v>
      </c>
      <c r="P16" s="190" t="str">
        <f t="shared" si="14"/>
        <v>Non-1RS</v>
      </c>
      <c r="Q16" s="191" t="s">
        <v>739</v>
      </c>
      <c r="R16" s="191" t="s">
        <v>643</v>
      </c>
      <c r="S16" s="191" t="s">
        <v>644</v>
      </c>
      <c r="T16" s="191" t="s">
        <v>644</v>
      </c>
      <c r="U16" s="191" t="s">
        <v>645</v>
      </c>
      <c r="V16" s="191" t="s">
        <v>647</v>
      </c>
      <c r="W16" s="191" t="s">
        <v>647</v>
      </c>
      <c r="X16" s="190" t="str">
        <f t="shared" si="0"/>
        <v>Non-Lr18</v>
      </c>
      <c r="Y16" s="191" t="s">
        <v>648</v>
      </c>
      <c r="Z16" s="191" t="s">
        <v>649</v>
      </c>
      <c r="AA16" s="191" t="s">
        <v>650</v>
      </c>
      <c r="AB16" s="191" t="s">
        <v>755</v>
      </c>
      <c r="AC16" s="191" t="s">
        <v>652</v>
      </c>
      <c r="AD16" s="190" t="str">
        <f t="shared" si="1"/>
        <v>Lr34</v>
      </c>
      <c r="AE16" s="191" t="s">
        <v>326</v>
      </c>
      <c r="AF16" s="191" t="s">
        <v>654</v>
      </c>
      <c r="AG16" s="191" t="s">
        <v>655</v>
      </c>
      <c r="AH16" s="191" t="s">
        <v>656</v>
      </c>
      <c r="AI16" s="191" t="s">
        <v>725</v>
      </c>
      <c r="AJ16" s="191" t="s">
        <v>331</v>
      </c>
      <c r="AK16" s="191" t="s">
        <v>659</v>
      </c>
      <c r="AL16" s="191" t="s">
        <v>660</v>
      </c>
      <c r="AM16" s="191" t="s">
        <v>660</v>
      </c>
      <c r="AN16" s="190" t="str">
        <f t="shared" si="2"/>
        <v>Non-Sr12</v>
      </c>
      <c r="AO16" s="191" t="s">
        <v>662</v>
      </c>
      <c r="AP16" s="191" t="s">
        <v>662</v>
      </c>
      <c r="AQ16" s="190" t="str">
        <f t="shared" si="3"/>
        <v>Non-Sr2</v>
      </c>
      <c r="AR16" s="191" t="s">
        <v>663</v>
      </c>
      <c r="AS16" s="191" t="s">
        <v>664</v>
      </c>
      <c r="AT16" s="191" t="s">
        <v>665</v>
      </c>
      <c r="AU16" s="191" t="s">
        <v>666</v>
      </c>
      <c r="AV16" s="191" t="s">
        <v>667</v>
      </c>
      <c r="AW16" s="191" t="s">
        <v>668</v>
      </c>
      <c r="AX16" s="191" t="s">
        <v>668</v>
      </c>
      <c r="AY16" s="191" t="s">
        <v>668</v>
      </c>
      <c r="AZ16" s="190" t="str">
        <f t="shared" si="4"/>
        <v>Non-Sr9b</v>
      </c>
      <c r="BA16" s="191" t="s">
        <v>742</v>
      </c>
      <c r="BB16" s="191" t="s">
        <v>726</v>
      </c>
      <c r="BC16" s="191" t="s">
        <v>670</v>
      </c>
      <c r="BD16" s="191" t="s">
        <v>671</v>
      </c>
      <c r="BE16" s="191" t="s">
        <v>671</v>
      </c>
      <c r="BF16" s="190" t="str">
        <f t="shared" si="5"/>
        <v>Non-Yr5</v>
      </c>
      <c r="BG16" s="191" t="s">
        <v>672</v>
      </c>
      <c r="BH16" s="190" t="s">
        <v>646</v>
      </c>
      <c r="BI16" s="191" t="s">
        <v>673</v>
      </c>
      <c r="BJ16" s="191" t="s">
        <v>758</v>
      </c>
      <c r="BK16" s="191" t="s">
        <v>758</v>
      </c>
      <c r="BL16" s="190" t="str">
        <f t="shared" si="6"/>
        <v>Non-PHS 3AS</v>
      </c>
      <c r="BM16" s="191" t="s">
        <v>767</v>
      </c>
      <c r="BN16" s="191" t="s">
        <v>675</v>
      </c>
      <c r="BO16" s="191" t="s">
        <v>676</v>
      </c>
      <c r="BP16" s="191" t="s">
        <v>744</v>
      </c>
      <c r="BQ16" s="190" t="str">
        <f t="shared" si="7"/>
        <v>Ppd-B1a-Insensitive</v>
      </c>
      <c r="BR16" s="191" t="s">
        <v>768</v>
      </c>
      <c r="BS16" s="191" t="s">
        <v>729</v>
      </c>
      <c r="BT16" s="191" t="s">
        <v>680</v>
      </c>
      <c r="BU16" s="191" t="s">
        <v>681</v>
      </c>
      <c r="BV16" s="191" t="s">
        <v>682</v>
      </c>
      <c r="BW16" s="191" t="s">
        <v>683</v>
      </c>
      <c r="BX16" s="191" t="s">
        <v>684</v>
      </c>
      <c r="BY16" s="191" t="s">
        <v>685</v>
      </c>
      <c r="BZ16" s="191" t="s">
        <v>686</v>
      </c>
      <c r="CA16" s="191" t="s">
        <v>687</v>
      </c>
      <c r="CB16" s="191" t="s">
        <v>688</v>
      </c>
      <c r="CC16" s="190" t="str">
        <f t="shared" si="8"/>
        <v>Glu-A1-Ax1</v>
      </c>
      <c r="CD16" s="191" t="s">
        <v>689</v>
      </c>
      <c r="CE16" s="191" t="s">
        <v>690</v>
      </c>
      <c r="CF16" s="190" t="str">
        <f t="shared" si="9"/>
        <v>Glu-B1a (Bx7)</v>
      </c>
      <c r="CG16" s="191" t="s">
        <v>691</v>
      </c>
      <c r="CH16" s="191" t="s">
        <v>692</v>
      </c>
      <c r="CI16" s="191" t="s">
        <v>693</v>
      </c>
      <c r="CJ16" s="191" t="s">
        <v>694</v>
      </c>
      <c r="CK16" s="191" t="s">
        <v>695</v>
      </c>
      <c r="CL16" s="191" t="s">
        <v>696</v>
      </c>
      <c r="CM16" s="191" t="s">
        <v>697</v>
      </c>
      <c r="CN16" s="190" t="str">
        <f t="shared" si="10"/>
        <v>Red</v>
      </c>
      <c r="CO16" s="191" t="s">
        <v>698</v>
      </c>
      <c r="CP16" s="191" t="s">
        <v>699</v>
      </c>
      <c r="CQ16" s="191" t="s">
        <v>700</v>
      </c>
      <c r="CR16" s="191" t="s">
        <v>733</v>
      </c>
      <c r="CS16" s="191" t="s">
        <v>702</v>
      </c>
      <c r="CT16" s="191" t="s">
        <v>703</v>
      </c>
      <c r="CU16" s="190" t="str">
        <f t="shared" si="11"/>
        <v>Pinb-D1b(hard)</v>
      </c>
      <c r="CV16" s="191" t="s">
        <v>704</v>
      </c>
      <c r="CW16" s="191" t="s">
        <v>769</v>
      </c>
      <c r="CX16" s="191" t="s">
        <v>706</v>
      </c>
      <c r="CY16" s="191" t="s">
        <v>747</v>
      </c>
      <c r="CZ16" s="190" t="str">
        <f t="shared" si="12"/>
        <v>Ppo-A1a</v>
      </c>
      <c r="DA16" s="191" t="s">
        <v>708</v>
      </c>
      <c r="DB16" s="191" t="s">
        <v>709</v>
      </c>
      <c r="DC16" s="190" t="str">
        <f t="shared" si="13"/>
        <v>Het-Ppo-D1</v>
      </c>
      <c r="DD16" s="191" t="s">
        <v>748</v>
      </c>
      <c r="DE16" s="191" t="s">
        <v>711</v>
      </c>
      <c r="DF16" s="191" t="s">
        <v>712</v>
      </c>
      <c r="DG16" s="191" t="s">
        <v>713</v>
      </c>
      <c r="DH16" s="191" t="s">
        <v>714</v>
      </c>
      <c r="DI16" s="191" t="s">
        <v>715</v>
      </c>
      <c r="DJ16" s="191" t="s">
        <v>716</v>
      </c>
      <c r="DK16" s="191" t="s">
        <v>717</v>
      </c>
      <c r="DL16" s="191" t="s">
        <v>383</v>
      </c>
      <c r="DM16" s="191" t="s">
        <v>719</v>
      </c>
      <c r="DN16" s="191" t="s">
        <v>720</v>
      </c>
    </row>
    <row r="17" spans="1:118" x14ac:dyDescent="0.2">
      <c r="A17" s="190">
        <v>6</v>
      </c>
      <c r="B17" s="191" t="s">
        <v>129</v>
      </c>
      <c r="C17" s="192">
        <v>481</v>
      </c>
      <c r="D17" s="192">
        <v>1290</v>
      </c>
      <c r="E17" s="191" t="s">
        <v>632</v>
      </c>
      <c r="F17" s="191" t="s">
        <v>770</v>
      </c>
      <c r="G17" s="190" t="s">
        <v>751</v>
      </c>
      <c r="H17" s="190" t="s">
        <v>723</v>
      </c>
      <c r="I17" s="192">
        <v>44964</v>
      </c>
      <c r="J17" s="193" t="s">
        <v>636</v>
      </c>
      <c r="K17" s="190" t="s">
        <v>637</v>
      </c>
      <c r="L17" s="191" t="s">
        <v>752</v>
      </c>
      <c r="M17" s="191" t="s">
        <v>639</v>
      </c>
      <c r="N17" s="191" t="s">
        <v>640</v>
      </c>
      <c r="O17" s="191" t="s">
        <v>641</v>
      </c>
      <c r="P17" s="190" t="str">
        <f t="shared" si="14"/>
        <v>Non-1RS</v>
      </c>
      <c r="Q17" s="191" t="s">
        <v>739</v>
      </c>
      <c r="R17" s="191" t="s">
        <v>643</v>
      </c>
      <c r="S17" s="191" t="s">
        <v>644</v>
      </c>
      <c r="T17" s="191" t="s">
        <v>644</v>
      </c>
      <c r="U17" s="191" t="s">
        <v>645</v>
      </c>
      <c r="V17" s="191" t="s">
        <v>647</v>
      </c>
      <c r="W17" s="191" t="s">
        <v>647</v>
      </c>
      <c r="X17" s="190" t="str">
        <f t="shared" si="0"/>
        <v>Non-Lr18</v>
      </c>
      <c r="Y17" s="191" t="s">
        <v>648</v>
      </c>
      <c r="Z17" s="191" t="s">
        <v>649</v>
      </c>
      <c r="AA17" s="191" t="s">
        <v>650</v>
      </c>
      <c r="AB17" s="191" t="s">
        <v>740</v>
      </c>
      <c r="AC17" s="191" t="s">
        <v>652</v>
      </c>
      <c r="AD17" s="190" t="str">
        <f t="shared" si="1"/>
        <v>Het-Lr34</v>
      </c>
      <c r="AE17" s="191" t="s">
        <v>771</v>
      </c>
      <c r="AF17" s="191" t="s">
        <v>654</v>
      </c>
      <c r="AG17" s="191" t="s">
        <v>741</v>
      </c>
      <c r="AH17" s="191" t="s">
        <v>656</v>
      </c>
      <c r="AI17" s="191" t="s">
        <v>725</v>
      </c>
      <c r="AJ17" s="191" t="s">
        <v>658</v>
      </c>
      <c r="AK17" s="191" t="s">
        <v>659</v>
      </c>
      <c r="AL17" s="191" t="s">
        <v>333</v>
      </c>
      <c r="AM17" s="191" t="s">
        <v>661</v>
      </c>
      <c r="AN17" s="190" t="str">
        <f t="shared" si="2"/>
        <v>Het-Sr12</v>
      </c>
      <c r="AO17" s="191" t="s">
        <v>662</v>
      </c>
      <c r="AP17" s="191" t="s">
        <v>662</v>
      </c>
      <c r="AQ17" s="190" t="str">
        <f t="shared" si="3"/>
        <v>Non-Sr2</v>
      </c>
      <c r="AR17" s="191" t="s">
        <v>663</v>
      </c>
      <c r="AS17" s="191" t="s">
        <v>664</v>
      </c>
      <c r="AT17" s="191" t="s">
        <v>665</v>
      </c>
      <c r="AU17" s="191" t="s">
        <v>666</v>
      </c>
      <c r="AV17" s="191" t="s">
        <v>667</v>
      </c>
      <c r="AW17" s="191" t="s">
        <v>757</v>
      </c>
      <c r="AX17" s="191" t="s">
        <v>668</v>
      </c>
      <c r="AY17" s="191" t="s">
        <v>668</v>
      </c>
      <c r="AZ17" s="190" t="str">
        <f t="shared" si="4"/>
        <v>Non-Sr9b</v>
      </c>
      <c r="BA17" s="191" t="s">
        <v>742</v>
      </c>
      <c r="BB17" s="191" t="s">
        <v>726</v>
      </c>
      <c r="BC17" s="191" t="s">
        <v>670</v>
      </c>
      <c r="BD17" s="191" t="s">
        <v>671</v>
      </c>
      <c r="BE17" s="191" t="s">
        <v>671</v>
      </c>
      <c r="BF17" s="190" t="str">
        <f t="shared" si="5"/>
        <v>Non-Yr5</v>
      </c>
      <c r="BG17" s="191" t="s">
        <v>672</v>
      </c>
      <c r="BH17" s="191" t="s">
        <v>673</v>
      </c>
      <c r="BI17" s="191" t="s">
        <v>743</v>
      </c>
      <c r="BJ17" s="191" t="s">
        <v>743</v>
      </c>
      <c r="BK17" s="191" t="s">
        <v>743</v>
      </c>
      <c r="BL17" s="190" t="str">
        <f t="shared" si="6"/>
        <v>Non-PHS 3AS</v>
      </c>
      <c r="BM17" s="191" t="s">
        <v>674</v>
      </c>
      <c r="BN17" s="191" t="s">
        <v>727</v>
      </c>
      <c r="BO17" s="191" t="s">
        <v>676</v>
      </c>
      <c r="BP17" s="191" t="s">
        <v>744</v>
      </c>
      <c r="BQ17" s="190" t="str">
        <f t="shared" si="7"/>
        <v>Ppd-B1a-Insensitive</v>
      </c>
      <c r="BR17" s="191" t="s">
        <v>772</v>
      </c>
      <c r="BS17" s="191" t="s">
        <v>729</v>
      </c>
      <c r="BT17" s="191" t="s">
        <v>680</v>
      </c>
      <c r="BU17" s="191" t="s">
        <v>681</v>
      </c>
      <c r="BV17" s="191" t="s">
        <v>682</v>
      </c>
      <c r="BW17" s="191" t="s">
        <v>355</v>
      </c>
      <c r="BX17" s="191" t="s">
        <v>684</v>
      </c>
      <c r="BY17" s="191" t="s">
        <v>685</v>
      </c>
      <c r="BZ17" s="191" t="s">
        <v>686</v>
      </c>
      <c r="CA17" s="191" t="s">
        <v>687</v>
      </c>
      <c r="CB17" s="191" t="s">
        <v>688</v>
      </c>
      <c r="CC17" s="190" t="str">
        <f t="shared" si="8"/>
        <v>Glu-A1-Ax1</v>
      </c>
      <c r="CD17" s="191" t="s">
        <v>689</v>
      </c>
      <c r="CE17" s="191" t="s">
        <v>690</v>
      </c>
      <c r="CF17" s="190" t="str">
        <f t="shared" si="9"/>
        <v>Glu-B1a (Bx7)</v>
      </c>
      <c r="CG17" s="191" t="s">
        <v>773</v>
      </c>
      <c r="CH17" s="191" t="s">
        <v>692</v>
      </c>
      <c r="CI17" s="191" t="s">
        <v>693</v>
      </c>
      <c r="CJ17" s="191" t="s">
        <v>694</v>
      </c>
      <c r="CK17" s="191" t="s">
        <v>695</v>
      </c>
      <c r="CL17" s="191" t="s">
        <v>696</v>
      </c>
      <c r="CM17" s="191" t="s">
        <v>697</v>
      </c>
      <c r="CN17" s="190" t="str">
        <f t="shared" si="10"/>
        <v>Red</v>
      </c>
      <c r="CO17" s="191" t="s">
        <v>698</v>
      </c>
      <c r="CP17" s="191" t="s">
        <v>699</v>
      </c>
      <c r="CQ17" s="191" t="s">
        <v>774</v>
      </c>
      <c r="CR17" s="191" t="s">
        <v>775</v>
      </c>
      <c r="CS17" s="191" t="s">
        <v>702</v>
      </c>
      <c r="CT17" s="191" t="s">
        <v>703</v>
      </c>
      <c r="CU17" s="190" t="str">
        <f t="shared" si="11"/>
        <v>Het-Pinb-D1a.b</v>
      </c>
      <c r="CV17" s="191" t="s">
        <v>704</v>
      </c>
      <c r="CW17" s="191" t="s">
        <v>705</v>
      </c>
      <c r="CX17" s="191" t="s">
        <v>706</v>
      </c>
      <c r="CY17" s="191" t="s">
        <v>747</v>
      </c>
      <c r="CZ17" s="190" t="str">
        <f t="shared" si="12"/>
        <v>Ppo-A1a</v>
      </c>
      <c r="DA17" s="191" t="s">
        <v>708</v>
      </c>
      <c r="DB17" s="191" t="s">
        <v>709</v>
      </c>
      <c r="DC17" s="190" t="str">
        <f t="shared" si="13"/>
        <v>Het-Ppo-D1</v>
      </c>
      <c r="DD17" s="191" t="s">
        <v>748</v>
      </c>
      <c r="DE17" s="191" t="s">
        <v>711</v>
      </c>
      <c r="DF17" s="191" t="s">
        <v>712</v>
      </c>
      <c r="DG17" s="191" t="s">
        <v>713</v>
      </c>
      <c r="DH17" s="191" t="s">
        <v>714</v>
      </c>
      <c r="DI17" s="191" t="s">
        <v>735</v>
      </c>
      <c r="DJ17" s="191" t="s">
        <v>716</v>
      </c>
      <c r="DK17" s="191" t="s">
        <v>717</v>
      </c>
      <c r="DL17" s="191" t="s">
        <v>383</v>
      </c>
      <c r="DM17" s="191" t="s">
        <v>719</v>
      </c>
      <c r="DN17" s="191" t="s">
        <v>720</v>
      </c>
    </row>
    <row r="18" spans="1:118" x14ac:dyDescent="0.2">
      <c r="A18" s="190">
        <v>7</v>
      </c>
      <c r="B18" s="191" t="s">
        <v>131</v>
      </c>
      <c r="C18" s="192">
        <v>481</v>
      </c>
      <c r="D18" s="192">
        <v>1290</v>
      </c>
      <c r="E18" s="191" t="s">
        <v>632</v>
      </c>
      <c r="F18" s="191" t="s">
        <v>776</v>
      </c>
      <c r="G18" s="190" t="s">
        <v>777</v>
      </c>
      <c r="H18" s="190" t="s">
        <v>723</v>
      </c>
      <c r="I18" s="192">
        <v>37910</v>
      </c>
      <c r="J18" s="193" t="s">
        <v>636</v>
      </c>
      <c r="K18" s="190" t="s">
        <v>637</v>
      </c>
      <c r="L18" s="191" t="s">
        <v>638</v>
      </c>
      <c r="M18" s="191" t="s">
        <v>639</v>
      </c>
      <c r="N18" s="191" t="s">
        <v>640</v>
      </c>
      <c r="O18" s="191" t="s">
        <v>641</v>
      </c>
      <c r="P18" s="190" t="str">
        <f t="shared" si="14"/>
        <v>Non-1RS</v>
      </c>
      <c r="Q18" s="191" t="s">
        <v>739</v>
      </c>
      <c r="R18" s="191" t="s">
        <v>643</v>
      </c>
      <c r="S18" s="191" t="s">
        <v>644</v>
      </c>
      <c r="T18" s="191" t="s">
        <v>644</v>
      </c>
      <c r="U18" s="191" t="s">
        <v>645</v>
      </c>
      <c r="V18" s="191" t="s">
        <v>647</v>
      </c>
      <c r="W18" s="191" t="s">
        <v>647</v>
      </c>
      <c r="X18" s="190" t="str">
        <f t="shared" si="0"/>
        <v>Non-Lr18</v>
      </c>
      <c r="Y18" s="191" t="s">
        <v>648</v>
      </c>
      <c r="Z18" s="191" t="s">
        <v>323</v>
      </c>
      <c r="AA18" s="191" t="s">
        <v>650</v>
      </c>
      <c r="AB18" s="191" t="s">
        <v>755</v>
      </c>
      <c r="AC18" s="191" t="s">
        <v>652</v>
      </c>
      <c r="AD18" s="190" t="str">
        <f t="shared" si="1"/>
        <v>Lr34</v>
      </c>
      <c r="AE18" s="191" t="s">
        <v>653</v>
      </c>
      <c r="AF18" s="191" t="s">
        <v>654</v>
      </c>
      <c r="AG18" s="191" t="s">
        <v>741</v>
      </c>
      <c r="AH18" s="191" t="s">
        <v>656</v>
      </c>
      <c r="AI18" s="191" t="s">
        <v>725</v>
      </c>
      <c r="AJ18" s="191" t="s">
        <v>658</v>
      </c>
      <c r="AK18" s="191" t="s">
        <v>659</v>
      </c>
      <c r="AL18" s="191" t="s">
        <v>660</v>
      </c>
      <c r="AM18" s="191" t="s">
        <v>333</v>
      </c>
      <c r="AN18" s="190" t="str">
        <f t="shared" si="2"/>
        <v>Non-Sr12</v>
      </c>
      <c r="AO18" s="191" t="s">
        <v>662</v>
      </c>
      <c r="AP18" s="191" t="s">
        <v>662</v>
      </c>
      <c r="AQ18" s="190" t="str">
        <f t="shared" si="3"/>
        <v>Non-Sr2</v>
      </c>
      <c r="AR18" s="191" t="s">
        <v>663</v>
      </c>
      <c r="AS18" s="191" t="s">
        <v>664</v>
      </c>
      <c r="AT18" s="191" t="s">
        <v>665</v>
      </c>
      <c r="AU18" s="191" t="s">
        <v>666</v>
      </c>
      <c r="AV18" s="191" t="s">
        <v>667</v>
      </c>
      <c r="AW18" s="191" t="s">
        <v>668</v>
      </c>
      <c r="AX18" s="191" t="s">
        <v>668</v>
      </c>
      <c r="AY18" s="191" t="s">
        <v>668</v>
      </c>
      <c r="AZ18" s="190" t="str">
        <f t="shared" si="4"/>
        <v>Non-Sr9b</v>
      </c>
      <c r="BA18" s="191" t="s">
        <v>742</v>
      </c>
      <c r="BB18" s="191" t="s">
        <v>726</v>
      </c>
      <c r="BC18" s="191" t="s">
        <v>670</v>
      </c>
      <c r="BD18" s="191" t="s">
        <v>671</v>
      </c>
      <c r="BE18" s="191" t="s">
        <v>671</v>
      </c>
      <c r="BF18" s="190" t="str">
        <f t="shared" si="5"/>
        <v>Non-Yr5</v>
      </c>
      <c r="BG18" s="191" t="s">
        <v>672</v>
      </c>
      <c r="BH18" s="191" t="s">
        <v>673</v>
      </c>
      <c r="BI18" s="191" t="s">
        <v>758</v>
      </c>
      <c r="BJ18" s="191" t="s">
        <v>758</v>
      </c>
      <c r="BK18" s="191" t="s">
        <v>758</v>
      </c>
      <c r="BL18" s="190" t="str">
        <f t="shared" si="6"/>
        <v>Non-PHS 3AS</v>
      </c>
      <c r="BM18" s="191" t="s">
        <v>674</v>
      </c>
      <c r="BN18" s="191" t="s">
        <v>675</v>
      </c>
      <c r="BO18" s="191" t="s">
        <v>676</v>
      </c>
      <c r="BP18" s="191" t="s">
        <v>744</v>
      </c>
      <c r="BQ18" s="190" t="str">
        <f t="shared" si="7"/>
        <v>Ppd-B1a-Insensitive</v>
      </c>
      <c r="BR18" s="191" t="s">
        <v>678</v>
      </c>
      <c r="BS18" s="191" t="s">
        <v>679</v>
      </c>
      <c r="BT18" s="191" t="s">
        <v>680</v>
      </c>
      <c r="BU18" s="191" t="s">
        <v>681</v>
      </c>
      <c r="BV18" s="191" t="s">
        <v>682</v>
      </c>
      <c r="BW18" s="191" t="s">
        <v>683</v>
      </c>
      <c r="BX18" s="191" t="s">
        <v>684</v>
      </c>
      <c r="BY18" s="191" t="s">
        <v>685</v>
      </c>
      <c r="BZ18" s="191" t="s">
        <v>686</v>
      </c>
      <c r="CA18" s="191" t="s">
        <v>687</v>
      </c>
      <c r="CB18" s="191" t="s">
        <v>688</v>
      </c>
      <c r="CC18" s="190" t="str">
        <f t="shared" si="8"/>
        <v>Glu-A1-Ax1</v>
      </c>
      <c r="CD18" s="191" t="s">
        <v>689</v>
      </c>
      <c r="CE18" s="191" t="s">
        <v>690</v>
      </c>
      <c r="CF18" s="190" t="str">
        <f t="shared" si="9"/>
        <v>Glu-B1a (Bx7)</v>
      </c>
      <c r="CG18" s="191" t="s">
        <v>691</v>
      </c>
      <c r="CH18" s="191" t="s">
        <v>692</v>
      </c>
      <c r="CI18" s="191" t="s">
        <v>693</v>
      </c>
      <c r="CJ18" s="191" t="s">
        <v>694</v>
      </c>
      <c r="CK18" s="191" t="s">
        <v>695</v>
      </c>
      <c r="CL18" s="191" t="s">
        <v>762</v>
      </c>
      <c r="CM18" s="191" t="s">
        <v>697</v>
      </c>
      <c r="CN18" s="190" t="str">
        <f t="shared" si="10"/>
        <v>Red</v>
      </c>
      <c r="CO18" s="191" t="s">
        <v>698</v>
      </c>
      <c r="CP18" s="191" t="s">
        <v>699</v>
      </c>
      <c r="CQ18" s="191" t="s">
        <v>700</v>
      </c>
      <c r="CR18" s="191" t="s">
        <v>733</v>
      </c>
      <c r="CS18" s="191" t="s">
        <v>702</v>
      </c>
      <c r="CT18" s="191" t="s">
        <v>703</v>
      </c>
      <c r="CU18" s="190" t="str">
        <f t="shared" si="11"/>
        <v>Pinb-D1b(hard)</v>
      </c>
      <c r="CV18" s="191" t="s">
        <v>704</v>
      </c>
      <c r="CW18" s="191" t="s">
        <v>705</v>
      </c>
      <c r="CX18" s="191" t="s">
        <v>778</v>
      </c>
      <c r="CY18" s="191" t="s">
        <v>707</v>
      </c>
      <c r="CZ18" s="190" t="str">
        <f t="shared" si="12"/>
        <v>Ppo-A1b(low)</v>
      </c>
      <c r="DA18" s="191" t="s">
        <v>708</v>
      </c>
      <c r="DB18" s="191" t="s">
        <v>709</v>
      </c>
      <c r="DC18" s="190" t="str">
        <f t="shared" si="13"/>
        <v>Het-Ppo-D1</v>
      </c>
      <c r="DD18" s="191" t="s">
        <v>748</v>
      </c>
      <c r="DE18" s="191" t="s">
        <v>711</v>
      </c>
      <c r="DF18" s="191" t="s">
        <v>712</v>
      </c>
      <c r="DG18" s="191" t="s">
        <v>713</v>
      </c>
      <c r="DH18" s="191" t="s">
        <v>714</v>
      </c>
      <c r="DI18" s="191" t="s">
        <v>715</v>
      </c>
      <c r="DJ18" s="191" t="s">
        <v>716</v>
      </c>
      <c r="DK18" s="191" t="s">
        <v>717</v>
      </c>
      <c r="DL18" s="191" t="s">
        <v>383</v>
      </c>
      <c r="DM18" s="191" t="s">
        <v>719</v>
      </c>
      <c r="DN18" s="191" t="s">
        <v>720</v>
      </c>
    </row>
    <row r="19" spans="1:118" x14ac:dyDescent="0.2">
      <c r="A19" s="190">
        <v>8</v>
      </c>
      <c r="B19" s="191" t="s">
        <v>133</v>
      </c>
      <c r="C19" s="192">
        <v>481</v>
      </c>
      <c r="D19" s="192">
        <v>1290</v>
      </c>
      <c r="E19" s="191" t="s">
        <v>632</v>
      </c>
      <c r="F19" s="191" t="s">
        <v>779</v>
      </c>
      <c r="G19" s="190" t="s">
        <v>780</v>
      </c>
      <c r="H19" s="190" t="s">
        <v>723</v>
      </c>
      <c r="I19" s="192">
        <v>50551</v>
      </c>
      <c r="J19" s="193" t="s">
        <v>636</v>
      </c>
      <c r="K19" s="190" t="s">
        <v>637</v>
      </c>
      <c r="L19" s="191" t="s">
        <v>638</v>
      </c>
      <c r="M19" s="191" t="s">
        <v>639</v>
      </c>
      <c r="N19" s="191" t="s">
        <v>640</v>
      </c>
      <c r="O19" s="191" t="s">
        <v>641</v>
      </c>
      <c r="P19" s="190" t="str">
        <f t="shared" si="14"/>
        <v>Non-1RS</v>
      </c>
      <c r="Q19" s="191" t="s">
        <v>739</v>
      </c>
      <c r="R19" s="191" t="s">
        <v>643</v>
      </c>
      <c r="S19" s="191" t="s">
        <v>644</v>
      </c>
      <c r="T19" s="191" t="s">
        <v>644</v>
      </c>
      <c r="U19" s="191" t="s">
        <v>645</v>
      </c>
      <c r="V19" s="191" t="s">
        <v>647</v>
      </c>
      <c r="W19" s="191" t="s">
        <v>647</v>
      </c>
      <c r="X19" s="190" t="str">
        <f t="shared" si="0"/>
        <v>Non-Lr18</v>
      </c>
      <c r="Y19" s="191" t="s">
        <v>648</v>
      </c>
      <c r="Z19" s="191" t="s">
        <v>753</v>
      </c>
      <c r="AA19" s="191" t="s">
        <v>650</v>
      </c>
      <c r="AB19" s="191" t="s">
        <v>651</v>
      </c>
      <c r="AC19" s="191" t="s">
        <v>652</v>
      </c>
      <c r="AD19" s="190" t="str">
        <f t="shared" si="1"/>
        <v>Non-Lr34</v>
      </c>
      <c r="AE19" s="191" t="s">
        <v>653</v>
      </c>
      <c r="AF19" s="191" t="s">
        <v>654</v>
      </c>
      <c r="AG19" s="191" t="s">
        <v>741</v>
      </c>
      <c r="AH19" s="191" t="s">
        <v>656</v>
      </c>
      <c r="AI19" s="191" t="s">
        <v>330</v>
      </c>
      <c r="AJ19" s="191" t="s">
        <v>658</v>
      </c>
      <c r="AK19" s="191" t="s">
        <v>332</v>
      </c>
      <c r="AL19" s="191" t="s">
        <v>660</v>
      </c>
      <c r="AM19" s="191" t="s">
        <v>333</v>
      </c>
      <c r="AN19" s="190" t="str">
        <f t="shared" si="2"/>
        <v>Non-Sr12</v>
      </c>
      <c r="AO19" s="191" t="s">
        <v>662</v>
      </c>
      <c r="AP19" s="191" t="s">
        <v>662</v>
      </c>
      <c r="AQ19" s="190" t="str">
        <f t="shared" si="3"/>
        <v>Non-Sr2</v>
      </c>
      <c r="AR19" s="191" t="s">
        <v>663</v>
      </c>
      <c r="AS19" s="191" t="s">
        <v>664</v>
      </c>
      <c r="AT19" s="191" t="s">
        <v>665</v>
      </c>
      <c r="AU19" s="191" t="s">
        <v>666</v>
      </c>
      <c r="AV19" s="191" t="s">
        <v>339</v>
      </c>
      <c r="AW19" s="191" t="s">
        <v>668</v>
      </c>
      <c r="AX19" s="191" t="s">
        <v>340</v>
      </c>
      <c r="AY19" s="191" t="s">
        <v>340</v>
      </c>
      <c r="AZ19" s="190" t="str">
        <f t="shared" si="4"/>
        <v>Non-Sr9b</v>
      </c>
      <c r="BA19" s="191" t="s">
        <v>742</v>
      </c>
      <c r="BB19" s="191" t="s">
        <v>726</v>
      </c>
      <c r="BC19" s="191" t="s">
        <v>670</v>
      </c>
      <c r="BD19" s="191" t="s">
        <v>671</v>
      </c>
      <c r="BE19" s="191" t="s">
        <v>671</v>
      </c>
      <c r="BF19" s="190" t="str">
        <f t="shared" si="5"/>
        <v>Non-Yr5</v>
      </c>
      <c r="BG19" s="191" t="s">
        <v>781</v>
      </c>
      <c r="BH19" s="191" t="s">
        <v>758</v>
      </c>
      <c r="BI19" s="191" t="s">
        <v>758</v>
      </c>
      <c r="BJ19" s="191" t="s">
        <v>758</v>
      </c>
      <c r="BK19" s="191" t="s">
        <v>758</v>
      </c>
      <c r="BL19" s="190" t="str">
        <f t="shared" si="6"/>
        <v>PHS 3AS</v>
      </c>
      <c r="BM19" s="191" t="s">
        <v>767</v>
      </c>
      <c r="BN19" s="191" t="s">
        <v>675</v>
      </c>
      <c r="BO19" s="191" t="s">
        <v>676</v>
      </c>
      <c r="BP19" s="191" t="s">
        <v>744</v>
      </c>
      <c r="BQ19" s="190" t="str">
        <f t="shared" si="7"/>
        <v>Ppd-B1a-Insensitive</v>
      </c>
      <c r="BR19" s="191" t="s">
        <v>678</v>
      </c>
      <c r="BS19" s="191" t="s">
        <v>679</v>
      </c>
      <c r="BT19" s="191" t="s">
        <v>730</v>
      </c>
      <c r="BU19" s="191" t="s">
        <v>681</v>
      </c>
      <c r="BV19" s="191" t="s">
        <v>682</v>
      </c>
      <c r="BW19" s="191" t="s">
        <v>683</v>
      </c>
      <c r="BX19" s="191" t="s">
        <v>684</v>
      </c>
      <c r="BY19" s="191" t="s">
        <v>685</v>
      </c>
      <c r="BZ19" s="191" t="s">
        <v>686</v>
      </c>
      <c r="CA19" s="191" t="s">
        <v>687</v>
      </c>
      <c r="CB19" s="191" t="s">
        <v>688</v>
      </c>
      <c r="CC19" s="190" t="str">
        <f t="shared" si="8"/>
        <v>Glu-A1-Ax1</v>
      </c>
      <c r="CD19" s="191" t="s">
        <v>689</v>
      </c>
      <c r="CE19" s="191" t="s">
        <v>690</v>
      </c>
      <c r="CF19" s="190" t="str">
        <f t="shared" si="9"/>
        <v>Glu-B1a (Bx7)</v>
      </c>
      <c r="CG19" s="191" t="s">
        <v>691</v>
      </c>
      <c r="CH19" s="191" t="s">
        <v>692</v>
      </c>
      <c r="CI19" s="191" t="s">
        <v>732</v>
      </c>
      <c r="CJ19" s="191" t="s">
        <v>694</v>
      </c>
      <c r="CK19" s="191" t="s">
        <v>695</v>
      </c>
      <c r="CL19" s="191" t="s">
        <v>696</v>
      </c>
      <c r="CM19" s="191" t="s">
        <v>697</v>
      </c>
      <c r="CN19" s="190" t="str">
        <f t="shared" si="10"/>
        <v>Red</v>
      </c>
      <c r="CO19" s="191" t="s">
        <v>746</v>
      </c>
      <c r="CP19" s="191" t="s">
        <v>699</v>
      </c>
      <c r="CQ19" s="191" t="s">
        <v>700</v>
      </c>
      <c r="CR19" s="191" t="s">
        <v>733</v>
      </c>
      <c r="CS19" s="191" t="s">
        <v>702</v>
      </c>
      <c r="CT19" s="191" t="s">
        <v>703</v>
      </c>
      <c r="CU19" s="190" t="str">
        <f t="shared" si="11"/>
        <v>Pinb-D1b(hard)</v>
      </c>
      <c r="CV19" s="191" t="s">
        <v>704</v>
      </c>
      <c r="CW19" s="191" t="s">
        <v>705</v>
      </c>
      <c r="CX19" s="191" t="s">
        <v>778</v>
      </c>
      <c r="CY19" s="191" t="s">
        <v>707</v>
      </c>
      <c r="CZ19" s="190" t="str">
        <f t="shared" si="12"/>
        <v>Ppo-A1b(low)</v>
      </c>
      <c r="DA19" s="191" t="s">
        <v>782</v>
      </c>
      <c r="DB19" s="191" t="s">
        <v>709</v>
      </c>
      <c r="DC19" s="190" t="str">
        <f t="shared" si="13"/>
        <v>Ppo-D1a(low)</v>
      </c>
      <c r="DD19" s="191" t="s">
        <v>710</v>
      </c>
      <c r="DE19" s="191" t="s">
        <v>711</v>
      </c>
      <c r="DF19" s="191" t="s">
        <v>783</v>
      </c>
      <c r="DG19" s="191" t="s">
        <v>713</v>
      </c>
      <c r="DH19" s="191" t="s">
        <v>714</v>
      </c>
      <c r="DI19" s="191" t="s">
        <v>735</v>
      </c>
      <c r="DJ19" s="191" t="s">
        <v>716</v>
      </c>
      <c r="DK19" s="191" t="s">
        <v>717</v>
      </c>
      <c r="DL19" s="191" t="s">
        <v>383</v>
      </c>
      <c r="DM19" s="191" t="s">
        <v>719</v>
      </c>
      <c r="DN19" s="191" t="s">
        <v>720</v>
      </c>
    </row>
    <row r="20" spans="1:118" x14ac:dyDescent="0.2">
      <c r="A20" s="190">
        <v>9</v>
      </c>
      <c r="B20" s="191" t="s">
        <v>135</v>
      </c>
      <c r="C20" s="192">
        <v>481</v>
      </c>
      <c r="D20" s="192">
        <v>1290</v>
      </c>
      <c r="E20" s="191" t="s">
        <v>632</v>
      </c>
      <c r="F20" s="191" t="s">
        <v>784</v>
      </c>
      <c r="G20" s="190" t="s">
        <v>785</v>
      </c>
      <c r="H20" s="190" t="s">
        <v>723</v>
      </c>
      <c r="I20" s="192">
        <v>50469</v>
      </c>
      <c r="J20" s="193" t="s">
        <v>636</v>
      </c>
      <c r="K20" s="190" t="s">
        <v>637</v>
      </c>
      <c r="L20" s="191" t="s">
        <v>752</v>
      </c>
      <c r="M20" s="191" t="s">
        <v>639</v>
      </c>
      <c r="N20" s="191" t="s">
        <v>640</v>
      </c>
      <c r="O20" s="191" t="s">
        <v>641</v>
      </c>
      <c r="P20" s="190" t="str">
        <f t="shared" si="14"/>
        <v>Non-1RS</v>
      </c>
      <c r="Q20" s="191" t="s">
        <v>739</v>
      </c>
      <c r="R20" s="191" t="s">
        <v>643</v>
      </c>
      <c r="S20" s="191" t="s">
        <v>644</v>
      </c>
      <c r="T20" s="191" t="s">
        <v>644</v>
      </c>
      <c r="U20" s="191" t="s">
        <v>645</v>
      </c>
      <c r="V20" s="191" t="s">
        <v>647</v>
      </c>
      <c r="W20" s="191" t="s">
        <v>647</v>
      </c>
      <c r="X20" s="190" t="str">
        <f t="shared" si="0"/>
        <v>Non-Lr18</v>
      </c>
      <c r="Y20" s="191" t="s">
        <v>648</v>
      </c>
      <c r="Z20" s="191" t="s">
        <v>649</v>
      </c>
      <c r="AA20" s="191" t="s">
        <v>650</v>
      </c>
      <c r="AB20" s="191" t="s">
        <v>651</v>
      </c>
      <c r="AC20" s="191" t="s">
        <v>652</v>
      </c>
      <c r="AD20" s="190" t="str">
        <f t="shared" si="1"/>
        <v>Non-Lr34</v>
      </c>
      <c r="AE20" s="191" t="s">
        <v>653</v>
      </c>
      <c r="AF20" s="191" t="s">
        <v>654</v>
      </c>
      <c r="AG20" s="191" t="s">
        <v>328</v>
      </c>
      <c r="AH20" s="191" t="s">
        <v>656</v>
      </c>
      <c r="AI20" s="191" t="s">
        <v>725</v>
      </c>
      <c r="AJ20" s="191" t="s">
        <v>658</v>
      </c>
      <c r="AK20" s="191" t="s">
        <v>659</v>
      </c>
      <c r="AL20" s="191" t="s">
        <v>660</v>
      </c>
      <c r="AM20" s="191" t="s">
        <v>660</v>
      </c>
      <c r="AN20" s="190" t="str">
        <f t="shared" si="2"/>
        <v>Non-Sr12</v>
      </c>
      <c r="AO20" s="191" t="s">
        <v>662</v>
      </c>
      <c r="AP20" s="191" t="s">
        <v>662</v>
      </c>
      <c r="AQ20" s="190" t="str">
        <f t="shared" si="3"/>
        <v>Non-Sr2</v>
      </c>
      <c r="AR20" s="191" t="s">
        <v>663</v>
      </c>
      <c r="AS20" s="191" t="s">
        <v>664</v>
      </c>
      <c r="AT20" s="191" t="s">
        <v>665</v>
      </c>
      <c r="AU20" s="191" t="s">
        <v>666</v>
      </c>
      <c r="AV20" s="191" t="s">
        <v>667</v>
      </c>
      <c r="AW20" s="191" t="s">
        <v>668</v>
      </c>
      <c r="AX20" s="191" t="s">
        <v>668</v>
      </c>
      <c r="AY20" s="191" t="s">
        <v>668</v>
      </c>
      <c r="AZ20" s="190" t="str">
        <f t="shared" si="4"/>
        <v>Non-Sr9b</v>
      </c>
      <c r="BA20" s="191" t="s">
        <v>742</v>
      </c>
      <c r="BB20" s="191" t="s">
        <v>726</v>
      </c>
      <c r="BC20" s="191" t="s">
        <v>670</v>
      </c>
      <c r="BD20" s="191" t="s">
        <v>671</v>
      </c>
      <c r="BE20" s="191" t="s">
        <v>671</v>
      </c>
      <c r="BF20" s="190" t="str">
        <f t="shared" si="5"/>
        <v>Non-Yr5</v>
      </c>
      <c r="BG20" s="191" t="s">
        <v>781</v>
      </c>
      <c r="BH20" s="191" t="s">
        <v>758</v>
      </c>
      <c r="BI20" s="191" t="s">
        <v>758</v>
      </c>
      <c r="BJ20" s="191" t="s">
        <v>758</v>
      </c>
      <c r="BK20" s="191" t="s">
        <v>758</v>
      </c>
      <c r="BL20" s="190" t="str">
        <f t="shared" si="6"/>
        <v>PHS 3AS</v>
      </c>
      <c r="BM20" s="191" t="s">
        <v>674</v>
      </c>
      <c r="BN20" s="191" t="s">
        <v>727</v>
      </c>
      <c r="BO20" s="191" t="s">
        <v>676</v>
      </c>
      <c r="BP20" s="191" t="s">
        <v>744</v>
      </c>
      <c r="BQ20" s="190" t="str">
        <f t="shared" si="7"/>
        <v>Ppd-B1a-Insensitive</v>
      </c>
      <c r="BR20" s="191" t="s">
        <v>678</v>
      </c>
      <c r="BS20" s="191" t="s">
        <v>729</v>
      </c>
      <c r="BT20" s="191" t="s">
        <v>680</v>
      </c>
      <c r="BU20" s="191" t="s">
        <v>681</v>
      </c>
      <c r="BV20" s="191" t="s">
        <v>682</v>
      </c>
      <c r="BW20" s="191" t="s">
        <v>683</v>
      </c>
      <c r="BX20" s="191" t="s">
        <v>356</v>
      </c>
      <c r="BY20" s="191" t="s">
        <v>685</v>
      </c>
      <c r="BZ20" s="191" t="s">
        <v>686</v>
      </c>
      <c r="CA20" s="191" t="s">
        <v>687</v>
      </c>
      <c r="CB20" s="191" t="s">
        <v>688</v>
      </c>
      <c r="CC20" s="190" t="str">
        <f t="shared" si="8"/>
        <v>Glu-A1-Ax1</v>
      </c>
      <c r="CD20" s="191" t="s">
        <v>689</v>
      </c>
      <c r="CE20" s="191" t="s">
        <v>690</v>
      </c>
      <c r="CF20" s="190" t="str">
        <f t="shared" si="9"/>
        <v>Glu-B1a (Bx7)</v>
      </c>
      <c r="CG20" s="191" t="s">
        <v>691</v>
      </c>
      <c r="CH20" s="191" t="s">
        <v>692</v>
      </c>
      <c r="CI20" s="191" t="s">
        <v>693</v>
      </c>
      <c r="CJ20" s="191" t="s">
        <v>694</v>
      </c>
      <c r="CK20" s="191" t="s">
        <v>695</v>
      </c>
      <c r="CL20" s="191" t="s">
        <v>696</v>
      </c>
      <c r="CM20" s="191" t="s">
        <v>646</v>
      </c>
      <c r="CN20" s="190" t="str">
        <f t="shared" si="10"/>
        <v>Red</v>
      </c>
      <c r="CO20" s="191" t="s">
        <v>746</v>
      </c>
      <c r="CP20" s="191" t="s">
        <v>699</v>
      </c>
      <c r="CQ20" s="191" t="s">
        <v>786</v>
      </c>
      <c r="CR20" s="191" t="s">
        <v>701</v>
      </c>
      <c r="CS20" s="191" t="s">
        <v>702</v>
      </c>
      <c r="CT20" s="191" t="s">
        <v>703</v>
      </c>
      <c r="CU20" s="190" t="str">
        <f t="shared" si="11"/>
        <v>Pinb-D1a(soft)</v>
      </c>
      <c r="CV20" s="191" t="s">
        <v>704</v>
      </c>
      <c r="CW20" s="191" t="s">
        <v>705</v>
      </c>
      <c r="CX20" s="191" t="s">
        <v>706</v>
      </c>
      <c r="CY20" s="191" t="s">
        <v>747</v>
      </c>
      <c r="CZ20" s="190" t="str">
        <f t="shared" si="12"/>
        <v>Ppo-A1a</v>
      </c>
      <c r="DA20" s="191" t="s">
        <v>708</v>
      </c>
      <c r="DB20" s="191" t="s">
        <v>709</v>
      </c>
      <c r="DC20" s="190" t="str">
        <f t="shared" si="13"/>
        <v>Het-Ppo-D1</v>
      </c>
      <c r="DD20" s="191" t="s">
        <v>748</v>
      </c>
      <c r="DE20" s="191" t="s">
        <v>711</v>
      </c>
      <c r="DF20" s="191" t="s">
        <v>712</v>
      </c>
      <c r="DG20" s="191" t="s">
        <v>713</v>
      </c>
      <c r="DH20" s="191" t="s">
        <v>714</v>
      </c>
      <c r="DI20" s="191" t="s">
        <v>735</v>
      </c>
      <c r="DJ20" s="191" t="s">
        <v>716</v>
      </c>
      <c r="DK20" s="191" t="s">
        <v>717</v>
      </c>
      <c r="DL20" s="191" t="s">
        <v>383</v>
      </c>
      <c r="DM20" s="191" t="s">
        <v>384</v>
      </c>
      <c r="DN20" s="191" t="s">
        <v>720</v>
      </c>
    </row>
    <row r="21" spans="1:118" x14ac:dyDescent="0.2">
      <c r="A21" s="190">
        <v>10</v>
      </c>
      <c r="B21" s="191" t="s">
        <v>137</v>
      </c>
      <c r="C21" s="192">
        <v>481</v>
      </c>
      <c r="D21" s="192">
        <v>1290</v>
      </c>
      <c r="E21" s="191" t="s">
        <v>632</v>
      </c>
      <c r="F21" s="191" t="s">
        <v>787</v>
      </c>
      <c r="G21" s="190" t="s">
        <v>788</v>
      </c>
      <c r="H21" s="190" t="s">
        <v>723</v>
      </c>
      <c r="I21" s="192">
        <v>44448</v>
      </c>
      <c r="J21" s="193" t="s">
        <v>636</v>
      </c>
      <c r="K21" s="190" t="s">
        <v>637</v>
      </c>
      <c r="L21" s="191" t="s">
        <v>638</v>
      </c>
      <c r="M21" s="191" t="s">
        <v>639</v>
      </c>
      <c r="N21" s="191" t="s">
        <v>640</v>
      </c>
      <c r="O21" s="191" t="s">
        <v>641</v>
      </c>
      <c r="P21" s="190" t="str">
        <f t="shared" si="14"/>
        <v>Non-1RS</v>
      </c>
      <c r="Q21" s="191" t="s">
        <v>739</v>
      </c>
      <c r="R21" s="191" t="s">
        <v>643</v>
      </c>
      <c r="S21" s="191" t="s">
        <v>644</v>
      </c>
      <c r="T21" s="191" t="s">
        <v>644</v>
      </c>
      <c r="U21" s="191" t="s">
        <v>645</v>
      </c>
      <c r="V21" s="191" t="s">
        <v>647</v>
      </c>
      <c r="W21" s="191" t="s">
        <v>647</v>
      </c>
      <c r="X21" s="190" t="str">
        <f t="shared" si="0"/>
        <v>Non-Lr18</v>
      </c>
      <c r="Y21" s="191" t="s">
        <v>648</v>
      </c>
      <c r="Z21" s="191" t="s">
        <v>649</v>
      </c>
      <c r="AA21" s="191" t="s">
        <v>650</v>
      </c>
      <c r="AB21" s="191" t="s">
        <v>651</v>
      </c>
      <c r="AC21" s="191" t="s">
        <v>652</v>
      </c>
      <c r="AD21" s="190" t="str">
        <f t="shared" si="1"/>
        <v>Non-Lr34</v>
      </c>
      <c r="AE21" s="191" t="s">
        <v>326</v>
      </c>
      <c r="AF21" s="191" t="s">
        <v>654</v>
      </c>
      <c r="AG21" s="191" t="s">
        <v>741</v>
      </c>
      <c r="AH21" s="191" t="s">
        <v>656</v>
      </c>
      <c r="AI21" s="191" t="s">
        <v>725</v>
      </c>
      <c r="AJ21" s="191" t="s">
        <v>331</v>
      </c>
      <c r="AK21" s="191" t="s">
        <v>659</v>
      </c>
      <c r="AL21" s="191" t="s">
        <v>333</v>
      </c>
      <c r="AM21" s="191" t="s">
        <v>333</v>
      </c>
      <c r="AN21" s="190" t="str">
        <f t="shared" si="2"/>
        <v>Sr12</v>
      </c>
      <c r="AO21" s="191" t="s">
        <v>662</v>
      </c>
      <c r="AP21" s="191" t="s">
        <v>662</v>
      </c>
      <c r="AQ21" s="190" t="str">
        <f t="shared" si="3"/>
        <v>Non-Sr2</v>
      </c>
      <c r="AR21" s="191" t="s">
        <v>663</v>
      </c>
      <c r="AS21" s="191" t="s">
        <v>664</v>
      </c>
      <c r="AT21" s="191" t="s">
        <v>665</v>
      </c>
      <c r="AU21" s="191" t="s">
        <v>666</v>
      </c>
      <c r="AV21" s="191" t="s">
        <v>339</v>
      </c>
      <c r="AW21" s="191" t="s">
        <v>668</v>
      </c>
      <c r="AX21" s="191" t="s">
        <v>340</v>
      </c>
      <c r="AY21" s="191" t="s">
        <v>340</v>
      </c>
      <c r="AZ21" s="190" t="str">
        <f t="shared" si="4"/>
        <v>Non-Sr9b</v>
      </c>
      <c r="BA21" s="191" t="s">
        <v>742</v>
      </c>
      <c r="BB21" s="191" t="s">
        <v>342</v>
      </c>
      <c r="BC21" s="191" t="s">
        <v>670</v>
      </c>
      <c r="BD21" s="191" t="s">
        <v>671</v>
      </c>
      <c r="BE21" s="191" t="s">
        <v>671</v>
      </c>
      <c r="BF21" s="190" t="str">
        <f t="shared" si="5"/>
        <v>Non-Yr5</v>
      </c>
      <c r="BG21" s="191" t="s">
        <v>672</v>
      </c>
      <c r="BH21" s="191" t="s">
        <v>673</v>
      </c>
      <c r="BI21" s="191" t="s">
        <v>758</v>
      </c>
      <c r="BJ21" s="191" t="s">
        <v>758</v>
      </c>
      <c r="BK21" s="191" t="s">
        <v>758</v>
      </c>
      <c r="BL21" s="190" t="str">
        <f t="shared" si="6"/>
        <v>Non-PHS 3AS</v>
      </c>
      <c r="BM21" s="191" t="s">
        <v>674</v>
      </c>
      <c r="BN21" s="191" t="s">
        <v>727</v>
      </c>
      <c r="BO21" s="191" t="s">
        <v>676</v>
      </c>
      <c r="BP21" s="191" t="s">
        <v>744</v>
      </c>
      <c r="BQ21" s="190" t="str">
        <f t="shared" si="7"/>
        <v>Ppd-B1a-Insensitive</v>
      </c>
      <c r="BR21" s="191" t="s">
        <v>678</v>
      </c>
      <c r="BS21" s="191" t="s">
        <v>679</v>
      </c>
      <c r="BT21" s="191" t="s">
        <v>680</v>
      </c>
      <c r="BU21" s="191" t="s">
        <v>681</v>
      </c>
      <c r="BV21" s="191" t="s">
        <v>682</v>
      </c>
      <c r="BW21" s="191" t="s">
        <v>683</v>
      </c>
      <c r="BX21" s="191" t="s">
        <v>684</v>
      </c>
      <c r="BY21" s="191" t="s">
        <v>685</v>
      </c>
      <c r="BZ21" s="191" t="s">
        <v>686</v>
      </c>
      <c r="CA21" s="191" t="s">
        <v>687</v>
      </c>
      <c r="CB21" s="191" t="s">
        <v>688</v>
      </c>
      <c r="CC21" s="190" t="str">
        <f t="shared" si="8"/>
        <v>Glu-A1-Ax1</v>
      </c>
      <c r="CD21" s="191" t="s">
        <v>689</v>
      </c>
      <c r="CE21" s="191" t="s">
        <v>690</v>
      </c>
      <c r="CF21" s="190" t="str">
        <f t="shared" si="9"/>
        <v>Glu-B1a (Bx7)</v>
      </c>
      <c r="CG21" s="191" t="s">
        <v>691</v>
      </c>
      <c r="CH21" s="191" t="s">
        <v>692</v>
      </c>
      <c r="CI21" s="191" t="s">
        <v>693</v>
      </c>
      <c r="CJ21" s="191" t="s">
        <v>761</v>
      </c>
      <c r="CK21" s="191" t="s">
        <v>695</v>
      </c>
      <c r="CL21" s="191" t="s">
        <v>696</v>
      </c>
      <c r="CM21" s="191" t="s">
        <v>646</v>
      </c>
      <c r="CN21" s="190" t="str">
        <f t="shared" si="10"/>
        <v>Red</v>
      </c>
      <c r="CO21" s="191" t="s">
        <v>698</v>
      </c>
      <c r="CP21" s="191" t="s">
        <v>699</v>
      </c>
      <c r="CQ21" s="191" t="s">
        <v>700</v>
      </c>
      <c r="CR21" s="191" t="s">
        <v>733</v>
      </c>
      <c r="CS21" s="191" t="s">
        <v>702</v>
      </c>
      <c r="CT21" s="191" t="s">
        <v>703</v>
      </c>
      <c r="CU21" s="190" t="str">
        <f t="shared" si="11"/>
        <v>Pinb-D1b(hard)</v>
      </c>
      <c r="CV21" s="191" t="s">
        <v>704</v>
      </c>
      <c r="CW21" s="191" t="s">
        <v>705</v>
      </c>
      <c r="CX21" s="191" t="s">
        <v>706</v>
      </c>
      <c r="CY21" s="191" t="s">
        <v>707</v>
      </c>
      <c r="CZ21" s="190" t="str">
        <f t="shared" si="12"/>
        <v>Possibly-Het-Ppo-A1</v>
      </c>
      <c r="DA21" s="191" t="s">
        <v>782</v>
      </c>
      <c r="DB21" s="191" t="s">
        <v>709</v>
      </c>
      <c r="DC21" s="190" t="str">
        <f t="shared" si="13"/>
        <v>Ppo-D1a(low)</v>
      </c>
      <c r="DD21" s="191" t="s">
        <v>748</v>
      </c>
      <c r="DE21" s="191" t="s">
        <v>711</v>
      </c>
      <c r="DF21" s="191" t="s">
        <v>789</v>
      </c>
      <c r="DG21" s="191" t="s">
        <v>790</v>
      </c>
      <c r="DH21" s="191" t="s">
        <v>714</v>
      </c>
      <c r="DI21" s="191" t="s">
        <v>735</v>
      </c>
      <c r="DJ21" s="191" t="s">
        <v>716</v>
      </c>
      <c r="DK21" s="191" t="s">
        <v>717</v>
      </c>
      <c r="DL21" s="191" t="s">
        <v>718</v>
      </c>
      <c r="DM21" s="191" t="s">
        <v>719</v>
      </c>
      <c r="DN21" s="191" t="s">
        <v>720</v>
      </c>
    </row>
    <row r="22" spans="1:118" x14ac:dyDescent="0.2">
      <c r="A22" s="190">
        <v>11</v>
      </c>
      <c r="B22" s="191" t="s">
        <v>139</v>
      </c>
      <c r="C22" s="192">
        <v>481</v>
      </c>
      <c r="D22" s="192">
        <v>1290</v>
      </c>
      <c r="E22" s="191" t="s">
        <v>632</v>
      </c>
      <c r="F22" s="191" t="s">
        <v>791</v>
      </c>
      <c r="G22" s="190" t="s">
        <v>634</v>
      </c>
      <c r="H22" s="190" t="s">
        <v>792</v>
      </c>
      <c r="I22" s="192">
        <v>51244</v>
      </c>
      <c r="J22" s="193" t="s">
        <v>636</v>
      </c>
      <c r="K22" s="190" t="s">
        <v>637</v>
      </c>
      <c r="L22" s="191" t="s">
        <v>638</v>
      </c>
      <c r="M22" s="191" t="s">
        <v>639</v>
      </c>
      <c r="N22" s="191" t="s">
        <v>640</v>
      </c>
      <c r="O22" s="191" t="s">
        <v>641</v>
      </c>
      <c r="P22" s="190" t="str">
        <f t="shared" si="14"/>
        <v>Non-1RS</v>
      </c>
      <c r="Q22" s="191" t="s">
        <v>739</v>
      </c>
      <c r="R22" s="191" t="s">
        <v>643</v>
      </c>
      <c r="S22" s="191" t="s">
        <v>644</v>
      </c>
      <c r="T22" s="191" t="s">
        <v>644</v>
      </c>
      <c r="U22" s="191" t="s">
        <v>645</v>
      </c>
      <c r="V22" s="191" t="s">
        <v>647</v>
      </c>
      <c r="W22" s="191" t="s">
        <v>647</v>
      </c>
      <c r="X22" s="190" t="str">
        <f t="shared" si="0"/>
        <v>Non-Lr18</v>
      </c>
      <c r="Y22" s="191" t="s">
        <v>648</v>
      </c>
      <c r="Z22" s="191" t="s">
        <v>649</v>
      </c>
      <c r="AA22" s="191" t="s">
        <v>650</v>
      </c>
      <c r="AB22" s="191" t="s">
        <v>651</v>
      </c>
      <c r="AC22" s="191" t="s">
        <v>652</v>
      </c>
      <c r="AD22" s="190" t="str">
        <f t="shared" si="1"/>
        <v>Non-Lr34</v>
      </c>
      <c r="AE22" s="191" t="s">
        <v>653</v>
      </c>
      <c r="AF22" s="191" t="s">
        <v>654</v>
      </c>
      <c r="AG22" s="191" t="s">
        <v>328</v>
      </c>
      <c r="AH22" s="191" t="s">
        <v>656</v>
      </c>
      <c r="AI22" s="191" t="s">
        <v>725</v>
      </c>
      <c r="AJ22" s="191" t="s">
        <v>658</v>
      </c>
      <c r="AK22" s="191" t="s">
        <v>659</v>
      </c>
      <c r="AL22" s="191" t="s">
        <v>660</v>
      </c>
      <c r="AM22" s="191" t="s">
        <v>333</v>
      </c>
      <c r="AN22" s="190" t="str">
        <f t="shared" si="2"/>
        <v>Non-Sr12</v>
      </c>
      <c r="AO22" s="191" t="s">
        <v>662</v>
      </c>
      <c r="AP22" s="191" t="s">
        <v>662</v>
      </c>
      <c r="AQ22" s="190" t="str">
        <f t="shared" si="3"/>
        <v>Non-Sr2</v>
      </c>
      <c r="AR22" s="191" t="s">
        <v>663</v>
      </c>
      <c r="AS22" s="191" t="s">
        <v>664</v>
      </c>
      <c r="AT22" s="191" t="s">
        <v>665</v>
      </c>
      <c r="AU22" s="191" t="s">
        <v>666</v>
      </c>
      <c r="AV22" s="191" t="s">
        <v>667</v>
      </c>
      <c r="AW22" s="191" t="s">
        <v>668</v>
      </c>
      <c r="AX22" s="191" t="s">
        <v>757</v>
      </c>
      <c r="AY22" s="191" t="s">
        <v>668</v>
      </c>
      <c r="AZ22" s="190" t="str">
        <f t="shared" si="4"/>
        <v>Non-Sr9b</v>
      </c>
      <c r="BA22" s="190" t="s">
        <v>646</v>
      </c>
      <c r="BB22" s="191" t="s">
        <v>726</v>
      </c>
      <c r="BC22" s="191" t="s">
        <v>670</v>
      </c>
      <c r="BD22" s="191" t="s">
        <v>671</v>
      </c>
      <c r="BE22" s="191" t="s">
        <v>671</v>
      </c>
      <c r="BF22" s="190" t="str">
        <f t="shared" si="5"/>
        <v>Non-Yr5</v>
      </c>
      <c r="BG22" s="191" t="s">
        <v>672</v>
      </c>
      <c r="BH22" s="191" t="s">
        <v>673</v>
      </c>
      <c r="BI22" s="191" t="s">
        <v>673</v>
      </c>
      <c r="BJ22" s="191" t="s">
        <v>673</v>
      </c>
      <c r="BK22" s="191" t="s">
        <v>673</v>
      </c>
      <c r="BL22" s="190" t="str">
        <f t="shared" si="6"/>
        <v>Non-PHS 3AS</v>
      </c>
      <c r="BM22" s="191" t="s">
        <v>674</v>
      </c>
      <c r="BN22" s="191" t="s">
        <v>727</v>
      </c>
      <c r="BO22" s="191" t="s">
        <v>676</v>
      </c>
      <c r="BP22" s="191" t="s">
        <v>744</v>
      </c>
      <c r="BQ22" s="190" t="str">
        <f t="shared" si="7"/>
        <v>Ppd-B1a-Insensitive</v>
      </c>
      <c r="BR22" s="191" t="s">
        <v>768</v>
      </c>
      <c r="BS22" s="191" t="s">
        <v>679</v>
      </c>
      <c r="BT22" s="191" t="s">
        <v>680</v>
      </c>
      <c r="BU22" s="191" t="s">
        <v>681</v>
      </c>
      <c r="BV22" s="191" t="s">
        <v>682</v>
      </c>
      <c r="BW22" s="191" t="s">
        <v>683</v>
      </c>
      <c r="BX22" s="191" t="s">
        <v>684</v>
      </c>
      <c r="BY22" s="191" t="s">
        <v>685</v>
      </c>
      <c r="BZ22" s="191" t="s">
        <v>793</v>
      </c>
      <c r="CA22" s="191" t="s">
        <v>687</v>
      </c>
      <c r="CB22" s="191" t="s">
        <v>688</v>
      </c>
      <c r="CC22" s="190" t="str">
        <f t="shared" si="8"/>
        <v>Glu-A1-Ax1</v>
      </c>
      <c r="CD22" s="191" t="s">
        <v>689</v>
      </c>
      <c r="CE22" s="191" t="s">
        <v>690</v>
      </c>
      <c r="CF22" s="190" t="str">
        <f t="shared" si="9"/>
        <v>Glu-B1a (Bx7)</v>
      </c>
      <c r="CG22" s="191" t="s">
        <v>691</v>
      </c>
      <c r="CH22" s="191" t="s">
        <v>692</v>
      </c>
      <c r="CI22" s="191" t="s">
        <v>693</v>
      </c>
      <c r="CJ22" s="191" t="s">
        <v>761</v>
      </c>
      <c r="CK22" s="191" t="s">
        <v>695</v>
      </c>
      <c r="CL22" s="191" t="s">
        <v>696</v>
      </c>
      <c r="CM22" s="191" t="s">
        <v>697</v>
      </c>
      <c r="CN22" s="190" t="str">
        <f t="shared" si="10"/>
        <v>Red</v>
      </c>
      <c r="CO22" s="191" t="s">
        <v>698</v>
      </c>
      <c r="CP22" s="191" t="s">
        <v>699</v>
      </c>
      <c r="CQ22" s="191" t="s">
        <v>700</v>
      </c>
      <c r="CR22" s="191" t="s">
        <v>733</v>
      </c>
      <c r="CS22" s="191" t="s">
        <v>702</v>
      </c>
      <c r="CT22" s="191" t="s">
        <v>703</v>
      </c>
      <c r="CU22" s="190" t="str">
        <f t="shared" si="11"/>
        <v>Pinb-D1b(hard)</v>
      </c>
      <c r="CV22" s="191" t="s">
        <v>704</v>
      </c>
      <c r="CW22" s="191" t="s">
        <v>705</v>
      </c>
      <c r="CX22" s="191" t="s">
        <v>706</v>
      </c>
      <c r="CY22" s="191" t="s">
        <v>747</v>
      </c>
      <c r="CZ22" s="190" t="str">
        <f t="shared" si="12"/>
        <v>Ppo-A1a</v>
      </c>
      <c r="DA22" s="191" t="s">
        <v>708</v>
      </c>
      <c r="DB22" s="191" t="s">
        <v>709</v>
      </c>
      <c r="DC22" s="190" t="str">
        <f t="shared" si="13"/>
        <v>Het-Ppo-D1</v>
      </c>
      <c r="DD22" s="191" t="s">
        <v>748</v>
      </c>
      <c r="DE22" s="191" t="s">
        <v>711</v>
      </c>
      <c r="DF22" s="191" t="s">
        <v>794</v>
      </c>
      <c r="DG22" s="191" t="s">
        <v>713</v>
      </c>
      <c r="DH22" s="191" t="s">
        <v>714</v>
      </c>
      <c r="DI22" s="191" t="s">
        <v>735</v>
      </c>
      <c r="DJ22" s="191" t="s">
        <v>716</v>
      </c>
      <c r="DK22" s="191" t="s">
        <v>717</v>
      </c>
      <c r="DL22" s="191" t="s">
        <v>749</v>
      </c>
      <c r="DM22" s="191" t="s">
        <v>719</v>
      </c>
      <c r="DN22" s="191" t="s">
        <v>720</v>
      </c>
    </row>
    <row r="23" spans="1:118" x14ac:dyDescent="0.2">
      <c r="A23" s="190">
        <v>12</v>
      </c>
      <c r="B23" s="191" t="s">
        <v>142</v>
      </c>
      <c r="C23" s="192">
        <v>481</v>
      </c>
      <c r="D23" s="192">
        <v>1290</v>
      </c>
      <c r="E23" s="191" t="s">
        <v>632</v>
      </c>
      <c r="F23" s="191" t="s">
        <v>795</v>
      </c>
      <c r="G23" s="190" t="s">
        <v>738</v>
      </c>
      <c r="H23" s="190" t="s">
        <v>792</v>
      </c>
      <c r="I23" s="192">
        <v>44975</v>
      </c>
      <c r="J23" s="193" t="s">
        <v>636</v>
      </c>
      <c r="K23" s="190" t="s">
        <v>637</v>
      </c>
      <c r="L23" s="191" t="s">
        <v>638</v>
      </c>
      <c r="M23" s="191" t="s">
        <v>639</v>
      </c>
      <c r="N23" s="191" t="s">
        <v>640</v>
      </c>
      <c r="O23" s="191" t="s">
        <v>641</v>
      </c>
      <c r="P23" s="190" t="str">
        <f t="shared" si="14"/>
        <v>Non-1RS</v>
      </c>
      <c r="Q23" s="191" t="s">
        <v>739</v>
      </c>
      <c r="R23" s="191" t="s">
        <v>643</v>
      </c>
      <c r="S23" s="191" t="s">
        <v>644</v>
      </c>
      <c r="T23" s="191" t="s">
        <v>644</v>
      </c>
      <c r="U23" s="191" t="s">
        <v>645</v>
      </c>
      <c r="V23" s="191" t="s">
        <v>647</v>
      </c>
      <c r="W23" s="191" t="s">
        <v>647</v>
      </c>
      <c r="X23" s="190" t="str">
        <f t="shared" si="0"/>
        <v>Non-Lr18</v>
      </c>
      <c r="Y23" s="191" t="s">
        <v>648</v>
      </c>
      <c r="Z23" s="191" t="s">
        <v>649</v>
      </c>
      <c r="AA23" s="191" t="s">
        <v>650</v>
      </c>
      <c r="AB23" s="191" t="s">
        <v>651</v>
      </c>
      <c r="AC23" s="191" t="s">
        <v>652</v>
      </c>
      <c r="AD23" s="190" t="str">
        <f t="shared" si="1"/>
        <v>Non-Lr34</v>
      </c>
      <c r="AE23" s="191" t="s">
        <v>326</v>
      </c>
      <c r="AF23" s="191" t="s">
        <v>654</v>
      </c>
      <c r="AG23" s="191" t="s">
        <v>741</v>
      </c>
      <c r="AH23" s="191" t="s">
        <v>656</v>
      </c>
      <c r="AI23" s="191" t="s">
        <v>725</v>
      </c>
      <c r="AJ23" s="191" t="s">
        <v>658</v>
      </c>
      <c r="AK23" s="191" t="s">
        <v>659</v>
      </c>
      <c r="AL23" s="191" t="s">
        <v>660</v>
      </c>
      <c r="AM23" s="191" t="s">
        <v>660</v>
      </c>
      <c r="AN23" s="190" t="str">
        <f t="shared" si="2"/>
        <v>Non-Sr12</v>
      </c>
      <c r="AO23" s="191" t="s">
        <v>796</v>
      </c>
      <c r="AP23" s="191" t="s">
        <v>662</v>
      </c>
      <c r="AQ23" s="190" t="str">
        <f t="shared" si="3"/>
        <v>Non-Sr2</v>
      </c>
      <c r="AR23" s="191" t="s">
        <v>663</v>
      </c>
      <c r="AS23" s="191" t="s">
        <v>664</v>
      </c>
      <c r="AT23" s="191" t="s">
        <v>665</v>
      </c>
      <c r="AU23" s="191" t="s">
        <v>666</v>
      </c>
      <c r="AV23" s="191" t="s">
        <v>339</v>
      </c>
      <c r="AW23" s="191" t="s">
        <v>668</v>
      </c>
      <c r="AX23" s="191" t="s">
        <v>668</v>
      </c>
      <c r="AY23" s="191" t="s">
        <v>668</v>
      </c>
      <c r="AZ23" s="190" t="str">
        <f t="shared" si="4"/>
        <v>Non-Sr9b</v>
      </c>
      <c r="BA23" s="191" t="s">
        <v>341</v>
      </c>
      <c r="BB23" s="191" t="s">
        <v>726</v>
      </c>
      <c r="BC23" s="191" t="s">
        <v>670</v>
      </c>
      <c r="BD23" s="191" t="s">
        <v>671</v>
      </c>
      <c r="BE23" s="191" t="s">
        <v>671</v>
      </c>
      <c r="BF23" s="190" t="str">
        <f t="shared" si="5"/>
        <v>Non-Yr5</v>
      </c>
      <c r="BG23" s="191" t="s">
        <v>672</v>
      </c>
      <c r="BH23" s="190" t="s">
        <v>646</v>
      </c>
      <c r="BI23" s="191" t="s">
        <v>758</v>
      </c>
      <c r="BJ23" s="191" t="s">
        <v>758</v>
      </c>
      <c r="BK23" s="191" t="s">
        <v>758</v>
      </c>
      <c r="BL23" s="190" t="str">
        <f t="shared" si="6"/>
        <v>Possible-PHS 3AS</v>
      </c>
      <c r="BM23" s="191" t="s">
        <v>674</v>
      </c>
      <c r="BN23" s="191" t="s">
        <v>727</v>
      </c>
      <c r="BO23" s="191" t="s">
        <v>676</v>
      </c>
      <c r="BP23" s="191" t="s">
        <v>744</v>
      </c>
      <c r="BQ23" s="190" t="str">
        <f t="shared" si="7"/>
        <v>Ppd-B1a-Insensitive</v>
      </c>
      <c r="BR23" s="191" t="s">
        <v>678</v>
      </c>
      <c r="BS23" s="191" t="s">
        <v>729</v>
      </c>
      <c r="BT23" s="191" t="s">
        <v>730</v>
      </c>
      <c r="BU23" s="191" t="s">
        <v>681</v>
      </c>
      <c r="BV23" s="191" t="s">
        <v>682</v>
      </c>
      <c r="BW23" s="191" t="s">
        <v>683</v>
      </c>
      <c r="BX23" s="191" t="s">
        <v>684</v>
      </c>
      <c r="BY23" s="191" t="s">
        <v>685</v>
      </c>
      <c r="BZ23" s="191" t="s">
        <v>686</v>
      </c>
      <c r="CA23" s="191" t="s">
        <v>687</v>
      </c>
      <c r="CB23" s="191" t="s">
        <v>688</v>
      </c>
      <c r="CC23" s="190" t="str">
        <f t="shared" si="8"/>
        <v>Glu-A1-Ax1</v>
      </c>
      <c r="CD23" s="191" t="s">
        <v>731</v>
      </c>
      <c r="CE23" s="191" t="s">
        <v>731</v>
      </c>
      <c r="CF23" s="190" t="str">
        <f t="shared" si="9"/>
        <v>Glu-B1al (Bx7oe)</v>
      </c>
      <c r="CG23" s="191" t="s">
        <v>691</v>
      </c>
      <c r="CH23" s="191" t="s">
        <v>692</v>
      </c>
      <c r="CI23" s="191" t="s">
        <v>693</v>
      </c>
      <c r="CJ23" s="191" t="s">
        <v>761</v>
      </c>
      <c r="CK23" s="191" t="s">
        <v>695</v>
      </c>
      <c r="CL23" s="191" t="s">
        <v>762</v>
      </c>
      <c r="CM23" s="191" t="s">
        <v>697</v>
      </c>
      <c r="CN23" s="190" t="str">
        <f t="shared" si="10"/>
        <v>Red</v>
      </c>
      <c r="CO23" s="191" t="s">
        <v>698</v>
      </c>
      <c r="CP23" s="191" t="s">
        <v>699</v>
      </c>
      <c r="CQ23" s="191" t="s">
        <v>700</v>
      </c>
      <c r="CR23" s="191" t="s">
        <v>733</v>
      </c>
      <c r="CS23" s="191" t="s">
        <v>702</v>
      </c>
      <c r="CT23" s="191" t="s">
        <v>703</v>
      </c>
      <c r="CU23" s="190" t="str">
        <f t="shared" si="11"/>
        <v>Pinb-D1b(hard)</v>
      </c>
      <c r="CV23" s="191" t="s">
        <v>704</v>
      </c>
      <c r="CW23" s="191" t="s">
        <v>705</v>
      </c>
      <c r="CX23" s="191" t="s">
        <v>706</v>
      </c>
      <c r="CY23" s="191" t="s">
        <v>707</v>
      </c>
      <c r="CZ23" s="190" t="str">
        <f t="shared" si="12"/>
        <v>Possibly-Het-Ppo-A1</v>
      </c>
      <c r="DA23" s="191" t="s">
        <v>708</v>
      </c>
      <c r="DB23" s="191" t="s">
        <v>709</v>
      </c>
      <c r="DC23" s="190" t="str">
        <f t="shared" si="13"/>
        <v>Het-Ppo-D1</v>
      </c>
      <c r="DD23" s="191" t="s">
        <v>748</v>
      </c>
      <c r="DE23" s="191" t="s">
        <v>711</v>
      </c>
      <c r="DF23" s="191" t="s">
        <v>712</v>
      </c>
      <c r="DG23" s="191" t="s">
        <v>713</v>
      </c>
      <c r="DH23" s="191" t="s">
        <v>714</v>
      </c>
      <c r="DI23" s="191" t="s">
        <v>735</v>
      </c>
      <c r="DJ23" s="191" t="s">
        <v>716</v>
      </c>
      <c r="DK23" s="191" t="s">
        <v>717</v>
      </c>
      <c r="DL23" s="191" t="s">
        <v>718</v>
      </c>
      <c r="DM23" s="191" t="s">
        <v>719</v>
      </c>
      <c r="DN23" s="191" t="s">
        <v>720</v>
      </c>
    </row>
    <row r="24" spans="1:118" x14ac:dyDescent="0.2">
      <c r="A24" s="190">
        <v>13</v>
      </c>
      <c r="B24" s="191" t="s">
        <v>144</v>
      </c>
      <c r="C24" s="192">
        <v>481</v>
      </c>
      <c r="D24" s="192">
        <v>1290</v>
      </c>
      <c r="E24" s="191" t="s">
        <v>632</v>
      </c>
      <c r="F24" s="191" t="s">
        <v>797</v>
      </c>
      <c r="G24" s="190" t="s">
        <v>766</v>
      </c>
      <c r="H24" s="190" t="s">
        <v>792</v>
      </c>
      <c r="I24" s="192">
        <v>45018</v>
      </c>
      <c r="J24" s="193" t="s">
        <v>636</v>
      </c>
      <c r="K24" s="190" t="s">
        <v>637</v>
      </c>
      <c r="L24" s="191" t="s">
        <v>752</v>
      </c>
      <c r="M24" s="191" t="s">
        <v>639</v>
      </c>
      <c r="N24" s="191" t="s">
        <v>640</v>
      </c>
      <c r="O24" s="191" t="s">
        <v>641</v>
      </c>
      <c r="P24" s="190" t="str">
        <f t="shared" si="14"/>
        <v>Non-1RS</v>
      </c>
      <c r="Q24" s="191" t="s">
        <v>739</v>
      </c>
      <c r="R24" s="191" t="s">
        <v>643</v>
      </c>
      <c r="S24" s="191" t="s">
        <v>644</v>
      </c>
      <c r="T24" s="191" t="s">
        <v>644</v>
      </c>
      <c r="U24" s="191" t="s">
        <v>645</v>
      </c>
      <c r="V24" s="191" t="s">
        <v>647</v>
      </c>
      <c r="W24" s="191" t="s">
        <v>647</v>
      </c>
      <c r="X24" s="190" t="str">
        <f t="shared" si="0"/>
        <v>Non-Lr18</v>
      </c>
      <c r="Y24" s="191" t="s">
        <v>648</v>
      </c>
      <c r="Z24" s="191" t="s">
        <v>649</v>
      </c>
      <c r="AA24" s="191" t="s">
        <v>754</v>
      </c>
      <c r="AB24" s="191" t="s">
        <v>651</v>
      </c>
      <c r="AC24" s="191" t="s">
        <v>652</v>
      </c>
      <c r="AD24" s="190" t="str">
        <f t="shared" si="1"/>
        <v>Non-Lr34</v>
      </c>
      <c r="AE24" s="191" t="s">
        <v>326</v>
      </c>
      <c r="AF24" s="191" t="s">
        <v>654</v>
      </c>
      <c r="AG24" s="191" t="s">
        <v>655</v>
      </c>
      <c r="AH24" s="191" t="s">
        <v>656</v>
      </c>
      <c r="AI24" s="191" t="s">
        <v>725</v>
      </c>
      <c r="AJ24" s="191" t="s">
        <v>658</v>
      </c>
      <c r="AK24" s="191" t="s">
        <v>659</v>
      </c>
      <c r="AL24" s="191" t="s">
        <v>660</v>
      </c>
      <c r="AM24" s="191" t="s">
        <v>660</v>
      </c>
      <c r="AN24" s="190" t="str">
        <f t="shared" si="2"/>
        <v>Non-Sr12</v>
      </c>
      <c r="AO24" s="191" t="s">
        <v>662</v>
      </c>
      <c r="AP24" s="191" t="s">
        <v>662</v>
      </c>
      <c r="AQ24" s="190" t="str">
        <f t="shared" si="3"/>
        <v>Non-Sr2</v>
      </c>
      <c r="AR24" s="191" t="s">
        <v>663</v>
      </c>
      <c r="AS24" s="191" t="s">
        <v>664</v>
      </c>
      <c r="AT24" s="191" t="s">
        <v>665</v>
      </c>
      <c r="AU24" s="191" t="s">
        <v>666</v>
      </c>
      <c r="AV24" s="191" t="s">
        <v>667</v>
      </c>
      <c r="AW24" s="191" t="s">
        <v>668</v>
      </c>
      <c r="AX24" s="191" t="s">
        <v>340</v>
      </c>
      <c r="AY24" s="191" t="s">
        <v>340</v>
      </c>
      <c r="AZ24" s="190" t="str">
        <f t="shared" si="4"/>
        <v>Non-Sr9b</v>
      </c>
      <c r="BA24" s="191" t="s">
        <v>742</v>
      </c>
      <c r="BB24" s="191" t="s">
        <v>726</v>
      </c>
      <c r="BC24" s="191" t="s">
        <v>670</v>
      </c>
      <c r="BD24" s="191" t="s">
        <v>671</v>
      </c>
      <c r="BE24" s="191" t="s">
        <v>671</v>
      </c>
      <c r="BF24" s="190" t="str">
        <f t="shared" si="5"/>
        <v>Non-Yr5</v>
      </c>
      <c r="BG24" s="191" t="s">
        <v>672</v>
      </c>
      <c r="BH24" s="191" t="s">
        <v>758</v>
      </c>
      <c r="BI24" s="191" t="s">
        <v>758</v>
      </c>
      <c r="BJ24" s="191" t="s">
        <v>758</v>
      </c>
      <c r="BK24" s="191" t="s">
        <v>758</v>
      </c>
      <c r="BL24" s="190" t="str">
        <f t="shared" si="6"/>
        <v>PHS 3AS</v>
      </c>
      <c r="BM24" s="191" t="s">
        <v>674</v>
      </c>
      <c r="BN24" s="191" t="s">
        <v>727</v>
      </c>
      <c r="BO24" s="191" t="s">
        <v>676</v>
      </c>
      <c r="BP24" s="191" t="s">
        <v>744</v>
      </c>
      <c r="BQ24" s="190" t="str">
        <f t="shared" si="7"/>
        <v>Ppd-B1a-Insensitive</v>
      </c>
      <c r="BR24" s="191" t="s">
        <v>678</v>
      </c>
      <c r="BS24" s="191" t="s">
        <v>729</v>
      </c>
      <c r="BT24" s="191" t="s">
        <v>730</v>
      </c>
      <c r="BU24" s="191" t="s">
        <v>681</v>
      </c>
      <c r="BV24" s="191" t="s">
        <v>682</v>
      </c>
      <c r="BW24" s="191" t="s">
        <v>683</v>
      </c>
      <c r="BX24" s="191" t="s">
        <v>356</v>
      </c>
      <c r="BY24" s="191" t="s">
        <v>798</v>
      </c>
      <c r="BZ24" s="191" t="s">
        <v>686</v>
      </c>
      <c r="CA24" s="191" t="s">
        <v>687</v>
      </c>
      <c r="CB24" s="191" t="s">
        <v>688</v>
      </c>
      <c r="CC24" s="190" t="str">
        <f t="shared" si="8"/>
        <v>Glu-A1-Ax1</v>
      </c>
      <c r="CD24" s="191" t="s">
        <v>731</v>
      </c>
      <c r="CE24" s="191" t="s">
        <v>731</v>
      </c>
      <c r="CF24" s="190" t="str">
        <f t="shared" si="9"/>
        <v>Glu-B1al (Bx7oe)</v>
      </c>
      <c r="CG24" s="191" t="s">
        <v>691</v>
      </c>
      <c r="CH24" s="191" t="s">
        <v>692</v>
      </c>
      <c r="CI24" s="191" t="s">
        <v>693</v>
      </c>
      <c r="CJ24" s="191" t="s">
        <v>761</v>
      </c>
      <c r="CK24" s="191" t="s">
        <v>695</v>
      </c>
      <c r="CL24" s="191" t="s">
        <v>762</v>
      </c>
      <c r="CM24" s="191" t="s">
        <v>697</v>
      </c>
      <c r="CN24" s="190" t="str">
        <f t="shared" si="10"/>
        <v>Red</v>
      </c>
      <c r="CO24" s="191" t="s">
        <v>746</v>
      </c>
      <c r="CP24" s="191" t="s">
        <v>699</v>
      </c>
      <c r="CQ24" s="191" t="s">
        <v>700</v>
      </c>
      <c r="CR24" s="191" t="s">
        <v>733</v>
      </c>
      <c r="CS24" s="191" t="s">
        <v>702</v>
      </c>
      <c r="CT24" s="191" t="s">
        <v>703</v>
      </c>
      <c r="CU24" s="190" t="str">
        <f t="shared" si="11"/>
        <v>Pinb-D1b(hard)</v>
      </c>
      <c r="CV24" s="191" t="s">
        <v>704</v>
      </c>
      <c r="CW24" s="191" t="s">
        <v>705</v>
      </c>
      <c r="CX24" s="191" t="s">
        <v>706</v>
      </c>
      <c r="CY24" s="191" t="s">
        <v>707</v>
      </c>
      <c r="CZ24" s="190" t="str">
        <f t="shared" si="12"/>
        <v>Possibly-Het-Ppo-A1</v>
      </c>
      <c r="DA24" s="191" t="s">
        <v>782</v>
      </c>
      <c r="DB24" s="191" t="s">
        <v>709</v>
      </c>
      <c r="DC24" s="190" t="str">
        <f t="shared" si="13"/>
        <v>Ppo-D1a(low)</v>
      </c>
      <c r="DD24" s="191" t="s">
        <v>748</v>
      </c>
      <c r="DE24" s="191" t="s">
        <v>711</v>
      </c>
      <c r="DF24" s="191" t="s">
        <v>789</v>
      </c>
      <c r="DG24" s="191" t="s">
        <v>790</v>
      </c>
      <c r="DH24" s="191" t="s">
        <v>714</v>
      </c>
      <c r="DI24" s="191" t="s">
        <v>735</v>
      </c>
      <c r="DJ24" s="191" t="s">
        <v>716</v>
      </c>
      <c r="DK24" s="191" t="s">
        <v>799</v>
      </c>
      <c r="DL24" s="191" t="s">
        <v>718</v>
      </c>
      <c r="DM24" s="191" t="s">
        <v>719</v>
      </c>
      <c r="DN24" s="191" t="s">
        <v>385</v>
      </c>
    </row>
    <row r="25" spans="1:118" x14ac:dyDescent="0.2">
      <c r="A25" s="190">
        <v>14</v>
      </c>
      <c r="B25" s="191" t="s">
        <v>147</v>
      </c>
      <c r="C25" s="192">
        <v>481</v>
      </c>
      <c r="D25" s="192">
        <v>1290</v>
      </c>
      <c r="E25" s="191" t="s">
        <v>632</v>
      </c>
      <c r="F25" s="191" t="s">
        <v>800</v>
      </c>
      <c r="G25" s="190" t="s">
        <v>751</v>
      </c>
      <c r="H25" s="190" t="s">
        <v>792</v>
      </c>
      <c r="I25" s="192">
        <v>51247</v>
      </c>
      <c r="J25" s="193" t="s">
        <v>636</v>
      </c>
      <c r="K25" s="190" t="s">
        <v>637</v>
      </c>
      <c r="L25" s="191" t="s">
        <v>638</v>
      </c>
      <c r="M25" s="191" t="s">
        <v>639</v>
      </c>
      <c r="N25" s="191" t="s">
        <v>640</v>
      </c>
      <c r="O25" s="191" t="s">
        <v>641</v>
      </c>
      <c r="P25" s="190" t="str">
        <f t="shared" si="14"/>
        <v>Non-1RS</v>
      </c>
      <c r="Q25" s="191" t="s">
        <v>739</v>
      </c>
      <c r="R25" s="191" t="s">
        <v>643</v>
      </c>
      <c r="S25" s="191" t="s">
        <v>644</v>
      </c>
      <c r="T25" s="191" t="s">
        <v>644</v>
      </c>
      <c r="U25" s="191" t="s">
        <v>645</v>
      </c>
      <c r="V25" s="191" t="s">
        <v>647</v>
      </c>
      <c r="W25" s="191" t="s">
        <v>647</v>
      </c>
      <c r="X25" s="190" t="str">
        <f t="shared" si="0"/>
        <v>Non-Lr18</v>
      </c>
      <c r="Y25" s="191" t="s">
        <v>648</v>
      </c>
      <c r="Z25" s="191" t="s">
        <v>649</v>
      </c>
      <c r="AA25" s="191" t="s">
        <v>650</v>
      </c>
      <c r="AB25" s="191" t="s">
        <v>651</v>
      </c>
      <c r="AC25" s="191" t="s">
        <v>652</v>
      </c>
      <c r="AD25" s="190" t="str">
        <f t="shared" si="1"/>
        <v>Non-Lr34</v>
      </c>
      <c r="AE25" s="191" t="s">
        <v>326</v>
      </c>
      <c r="AF25" s="191" t="s">
        <v>654</v>
      </c>
      <c r="AG25" s="191" t="s">
        <v>741</v>
      </c>
      <c r="AH25" s="191" t="s">
        <v>656</v>
      </c>
      <c r="AI25" s="191" t="s">
        <v>725</v>
      </c>
      <c r="AJ25" s="191" t="s">
        <v>658</v>
      </c>
      <c r="AK25" s="191" t="s">
        <v>332</v>
      </c>
      <c r="AL25" s="191" t="s">
        <v>660</v>
      </c>
      <c r="AM25" s="191" t="s">
        <v>333</v>
      </c>
      <c r="AN25" s="190" t="str">
        <f t="shared" si="2"/>
        <v>Non-Sr12</v>
      </c>
      <c r="AO25" s="191" t="s">
        <v>662</v>
      </c>
      <c r="AP25" s="191" t="s">
        <v>662</v>
      </c>
      <c r="AQ25" s="190" t="str">
        <f t="shared" si="3"/>
        <v>Non-Sr2</v>
      </c>
      <c r="AR25" s="191" t="s">
        <v>663</v>
      </c>
      <c r="AS25" s="191" t="s">
        <v>664</v>
      </c>
      <c r="AT25" s="191" t="s">
        <v>665</v>
      </c>
      <c r="AU25" s="191" t="s">
        <v>666</v>
      </c>
      <c r="AV25" s="191" t="s">
        <v>667</v>
      </c>
      <c r="AW25" s="191" t="s">
        <v>668</v>
      </c>
      <c r="AX25" s="191" t="s">
        <v>340</v>
      </c>
      <c r="AY25" s="191" t="s">
        <v>757</v>
      </c>
      <c r="AZ25" s="190" t="str">
        <f t="shared" si="4"/>
        <v>Non-Sr9b</v>
      </c>
      <c r="BA25" s="191" t="s">
        <v>341</v>
      </c>
      <c r="BB25" s="191" t="s">
        <v>726</v>
      </c>
      <c r="BC25" s="191" t="s">
        <v>670</v>
      </c>
      <c r="BD25" s="191" t="s">
        <v>671</v>
      </c>
      <c r="BE25" s="191" t="s">
        <v>671</v>
      </c>
      <c r="BF25" s="190" t="str">
        <f t="shared" si="5"/>
        <v>Non-Yr5</v>
      </c>
      <c r="BG25" s="191" t="s">
        <v>672</v>
      </c>
      <c r="BH25" s="191" t="s">
        <v>673</v>
      </c>
      <c r="BI25" s="191" t="s">
        <v>673</v>
      </c>
      <c r="BJ25" s="191" t="s">
        <v>673</v>
      </c>
      <c r="BK25" s="191" t="s">
        <v>673</v>
      </c>
      <c r="BL25" s="190" t="str">
        <f t="shared" si="6"/>
        <v>Non-PHS 3AS</v>
      </c>
      <c r="BM25" s="191" t="s">
        <v>674</v>
      </c>
      <c r="BN25" s="191" t="s">
        <v>727</v>
      </c>
      <c r="BO25" s="191" t="s">
        <v>676</v>
      </c>
      <c r="BP25" s="191" t="s">
        <v>744</v>
      </c>
      <c r="BQ25" s="190" t="str">
        <f t="shared" si="7"/>
        <v>Ppd-B1a-Insensitive</v>
      </c>
      <c r="BR25" s="191" t="s">
        <v>678</v>
      </c>
      <c r="BS25" s="191" t="s">
        <v>679</v>
      </c>
      <c r="BT25" s="191" t="s">
        <v>730</v>
      </c>
      <c r="BU25" s="191" t="s">
        <v>681</v>
      </c>
      <c r="BV25" s="191" t="s">
        <v>682</v>
      </c>
      <c r="BW25" s="191" t="s">
        <v>683</v>
      </c>
      <c r="BX25" s="191" t="s">
        <v>684</v>
      </c>
      <c r="BY25" s="191" t="s">
        <v>685</v>
      </c>
      <c r="BZ25" s="191" t="s">
        <v>686</v>
      </c>
      <c r="CA25" s="191" t="s">
        <v>687</v>
      </c>
      <c r="CB25" s="191" t="s">
        <v>688</v>
      </c>
      <c r="CC25" s="190" t="str">
        <f t="shared" si="8"/>
        <v>Glu-A1-Ax1</v>
      </c>
      <c r="CD25" s="191" t="s">
        <v>689</v>
      </c>
      <c r="CE25" s="191" t="s">
        <v>731</v>
      </c>
      <c r="CF25" s="190" t="str">
        <f t="shared" si="9"/>
        <v>Het-Glu-B1a.al</v>
      </c>
      <c r="CG25" s="191" t="s">
        <v>691</v>
      </c>
      <c r="CH25" s="191" t="s">
        <v>692</v>
      </c>
      <c r="CI25" s="191" t="s">
        <v>693</v>
      </c>
      <c r="CJ25" s="191" t="s">
        <v>694</v>
      </c>
      <c r="CK25" s="191" t="s">
        <v>695</v>
      </c>
      <c r="CL25" s="191" t="s">
        <v>696</v>
      </c>
      <c r="CM25" s="191" t="s">
        <v>697</v>
      </c>
      <c r="CN25" s="190" t="str">
        <f t="shared" si="10"/>
        <v>Red</v>
      </c>
      <c r="CO25" s="191" t="s">
        <v>698</v>
      </c>
      <c r="CP25" s="191" t="s">
        <v>699</v>
      </c>
      <c r="CQ25" s="191" t="s">
        <v>700</v>
      </c>
      <c r="CR25" s="191" t="s">
        <v>733</v>
      </c>
      <c r="CS25" s="191" t="s">
        <v>702</v>
      </c>
      <c r="CT25" s="191" t="s">
        <v>703</v>
      </c>
      <c r="CU25" s="190" t="str">
        <f t="shared" si="11"/>
        <v>Pinb-D1b(hard)</v>
      </c>
      <c r="CV25" s="191" t="s">
        <v>704</v>
      </c>
      <c r="CW25" s="191" t="s">
        <v>705</v>
      </c>
      <c r="CX25" s="191" t="s">
        <v>706</v>
      </c>
      <c r="CY25" s="191" t="s">
        <v>747</v>
      </c>
      <c r="CZ25" s="190" t="str">
        <f t="shared" si="12"/>
        <v>Ppo-A1a</v>
      </c>
      <c r="DA25" s="191" t="s">
        <v>782</v>
      </c>
      <c r="DB25" s="191" t="s">
        <v>709</v>
      </c>
      <c r="DC25" s="190" t="str">
        <f t="shared" si="13"/>
        <v>Ppo-D1a(low)</v>
      </c>
      <c r="DD25" s="191" t="s">
        <v>710</v>
      </c>
      <c r="DE25" s="191" t="s">
        <v>711</v>
      </c>
      <c r="DF25" s="191" t="s">
        <v>712</v>
      </c>
      <c r="DG25" s="191" t="s">
        <v>713</v>
      </c>
      <c r="DH25" s="191" t="s">
        <v>714</v>
      </c>
      <c r="DI25" s="191" t="s">
        <v>735</v>
      </c>
      <c r="DJ25" s="191" t="s">
        <v>716</v>
      </c>
      <c r="DK25" s="191" t="s">
        <v>717</v>
      </c>
      <c r="DL25" s="191" t="s">
        <v>383</v>
      </c>
      <c r="DM25" s="191" t="s">
        <v>719</v>
      </c>
      <c r="DN25" s="191" t="s">
        <v>720</v>
      </c>
    </row>
    <row r="26" spans="1:118" x14ac:dyDescent="0.2">
      <c r="A26" s="190">
        <v>15</v>
      </c>
      <c r="B26" s="191" t="s">
        <v>149</v>
      </c>
      <c r="C26" s="192">
        <v>481</v>
      </c>
      <c r="D26" s="192">
        <v>1290</v>
      </c>
      <c r="E26" s="191" t="s">
        <v>632</v>
      </c>
      <c r="F26" s="191" t="s">
        <v>801</v>
      </c>
      <c r="G26" s="190" t="s">
        <v>777</v>
      </c>
      <c r="H26" s="190" t="s">
        <v>792</v>
      </c>
      <c r="I26" s="192">
        <v>51248</v>
      </c>
      <c r="J26" s="193" t="s">
        <v>636</v>
      </c>
      <c r="K26" s="190" t="s">
        <v>637</v>
      </c>
      <c r="L26" s="191" t="s">
        <v>638</v>
      </c>
      <c r="M26" s="191" t="s">
        <v>639</v>
      </c>
      <c r="N26" s="191" t="s">
        <v>640</v>
      </c>
      <c r="O26" s="191" t="s">
        <v>641</v>
      </c>
      <c r="P26" s="190" t="str">
        <f t="shared" si="14"/>
        <v>Non-1RS</v>
      </c>
      <c r="Q26" s="191" t="s">
        <v>739</v>
      </c>
      <c r="R26" s="191" t="s">
        <v>643</v>
      </c>
      <c r="S26" s="191" t="s">
        <v>644</v>
      </c>
      <c r="T26" s="191" t="s">
        <v>644</v>
      </c>
      <c r="U26" s="191" t="s">
        <v>645</v>
      </c>
      <c r="V26" s="191" t="s">
        <v>647</v>
      </c>
      <c r="W26" s="191" t="s">
        <v>647</v>
      </c>
      <c r="X26" s="190" t="str">
        <f t="shared" si="0"/>
        <v>Non-Lr18</v>
      </c>
      <c r="Y26" s="191" t="s">
        <v>648</v>
      </c>
      <c r="Z26" s="191" t="s">
        <v>649</v>
      </c>
      <c r="AA26" s="191" t="s">
        <v>754</v>
      </c>
      <c r="AB26" s="191" t="s">
        <v>651</v>
      </c>
      <c r="AC26" s="191" t="s">
        <v>652</v>
      </c>
      <c r="AD26" s="190" t="str">
        <f t="shared" si="1"/>
        <v>Non-Lr34</v>
      </c>
      <c r="AE26" s="191" t="s">
        <v>653</v>
      </c>
      <c r="AF26" s="191" t="s">
        <v>654</v>
      </c>
      <c r="AG26" s="191" t="s">
        <v>655</v>
      </c>
      <c r="AH26" s="191" t="s">
        <v>656</v>
      </c>
      <c r="AI26" s="191" t="s">
        <v>330</v>
      </c>
      <c r="AJ26" s="191" t="s">
        <v>331</v>
      </c>
      <c r="AK26" s="191" t="s">
        <v>332</v>
      </c>
      <c r="AL26" s="191" t="s">
        <v>660</v>
      </c>
      <c r="AM26" s="191" t="s">
        <v>660</v>
      </c>
      <c r="AN26" s="190" t="str">
        <f t="shared" si="2"/>
        <v>Non-Sr12</v>
      </c>
      <c r="AO26" s="191" t="s">
        <v>662</v>
      </c>
      <c r="AP26" s="191" t="s">
        <v>662</v>
      </c>
      <c r="AQ26" s="190" t="str">
        <f t="shared" si="3"/>
        <v>Non-Sr2</v>
      </c>
      <c r="AR26" s="191" t="s">
        <v>663</v>
      </c>
      <c r="AS26" s="191" t="s">
        <v>664</v>
      </c>
      <c r="AT26" s="191" t="s">
        <v>665</v>
      </c>
      <c r="AU26" s="191" t="s">
        <v>666</v>
      </c>
      <c r="AV26" s="191" t="s">
        <v>667</v>
      </c>
      <c r="AW26" s="191" t="s">
        <v>340</v>
      </c>
      <c r="AX26" s="191" t="s">
        <v>668</v>
      </c>
      <c r="AY26" s="191" t="s">
        <v>668</v>
      </c>
      <c r="AZ26" s="190" t="str">
        <f t="shared" si="4"/>
        <v>Non-Sr9b</v>
      </c>
      <c r="BA26" s="191" t="s">
        <v>742</v>
      </c>
      <c r="BB26" s="191" t="s">
        <v>726</v>
      </c>
      <c r="BC26" s="191" t="s">
        <v>670</v>
      </c>
      <c r="BD26" s="191" t="s">
        <v>671</v>
      </c>
      <c r="BE26" s="191" t="s">
        <v>671</v>
      </c>
      <c r="BF26" s="190" t="str">
        <f t="shared" si="5"/>
        <v>Non-Yr5</v>
      </c>
      <c r="BG26" s="191" t="s">
        <v>672</v>
      </c>
      <c r="BH26" s="191" t="s">
        <v>673</v>
      </c>
      <c r="BI26" s="191" t="s">
        <v>743</v>
      </c>
      <c r="BJ26" s="191" t="s">
        <v>743</v>
      </c>
      <c r="BK26" s="191" t="s">
        <v>743</v>
      </c>
      <c r="BL26" s="190" t="str">
        <f t="shared" si="6"/>
        <v>Non-PHS 3AS</v>
      </c>
      <c r="BM26" s="191" t="s">
        <v>674</v>
      </c>
      <c r="BN26" s="191" t="s">
        <v>727</v>
      </c>
      <c r="BO26" s="191" t="s">
        <v>676</v>
      </c>
      <c r="BP26" s="191" t="s">
        <v>744</v>
      </c>
      <c r="BQ26" s="190" t="str">
        <f t="shared" si="7"/>
        <v>Ppd-B1a-Insensitive</v>
      </c>
      <c r="BR26" s="191" t="s">
        <v>768</v>
      </c>
      <c r="BS26" s="191" t="s">
        <v>679</v>
      </c>
      <c r="BT26" s="191" t="s">
        <v>730</v>
      </c>
      <c r="BU26" s="191" t="s">
        <v>681</v>
      </c>
      <c r="BV26" s="191" t="s">
        <v>682</v>
      </c>
      <c r="BW26" s="191" t="s">
        <v>802</v>
      </c>
      <c r="BX26" s="191" t="s">
        <v>684</v>
      </c>
      <c r="BY26" s="191" t="s">
        <v>685</v>
      </c>
      <c r="BZ26" s="191" t="s">
        <v>686</v>
      </c>
      <c r="CA26" s="191" t="s">
        <v>687</v>
      </c>
      <c r="CB26" s="191" t="s">
        <v>688</v>
      </c>
      <c r="CC26" s="190" t="str">
        <f t="shared" si="8"/>
        <v>Glu-A1-Ax1</v>
      </c>
      <c r="CD26" s="191" t="s">
        <v>689</v>
      </c>
      <c r="CE26" s="191" t="s">
        <v>690</v>
      </c>
      <c r="CF26" s="190" t="str">
        <f t="shared" si="9"/>
        <v>Glu-B1a (Bx7)</v>
      </c>
      <c r="CG26" s="191" t="s">
        <v>691</v>
      </c>
      <c r="CH26" s="191" t="s">
        <v>692</v>
      </c>
      <c r="CI26" s="191" t="s">
        <v>693</v>
      </c>
      <c r="CJ26" s="191" t="s">
        <v>694</v>
      </c>
      <c r="CK26" s="191" t="s">
        <v>695</v>
      </c>
      <c r="CL26" s="191" t="s">
        <v>762</v>
      </c>
      <c r="CM26" s="191" t="s">
        <v>697</v>
      </c>
      <c r="CN26" s="190" t="str">
        <f t="shared" si="10"/>
        <v>Red</v>
      </c>
      <c r="CO26" s="191" t="s">
        <v>746</v>
      </c>
      <c r="CP26" s="191" t="s">
        <v>699</v>
      </c>
      <c r="CQ26" s="191" t="s">
        <v>700</v>
      </c>
      <c r="CR26" s="191" t="s">
        <v>733</v>
      </c>
      <c r="CS26" s="191" t="s">
        <v>702</v>
      </c>
      <c r="CT26" s="191" t="s">
        <v>703</v>
      </c>
      <c r="CU26" s="190" t="str">
        <f t="shared" si="11"/>
        <v>Pinb-D1b(hard)</v>
      </c>
      <c r="CV26" s="191" t="s">
        <v>704</v>
      </c>
      <c r="CW26" s="191" t="s">
        <v>705</v>
      </c>
      <c r="CX26" s="191" t="s">
        <v>706</v>
      </c>
      <c r="CY26" s="191" t="s">
        <v>747</v>
      </c>
      <c r="CZ26" s="190" t="str">
        <f t="shared" si="12"/>
        <v>Ppo-A1a</v>
      </c>
      <c r="DA26" s="191" t="s">
        <v>708</v>
      </c>
      <c r="DB26" s="191" t="s">
        <v>709</v>
      </c>
      <c r="DC26" s="190" t="str">
        <f t="shared" si="13"/>
        <v>Het-Ppo-D1</v>
      </c>
      <c r="DD26" s="191" t="s">
        <v>710</v>
      </c>
      <c r="DE26" s="191" t="s">
        <v>711</v>
      </c>
      <c r="DF26" s="191" t="s">
        <v>712</v>
      </c>
      <c r="DG26" s="191" t="s">
        <v>713</v>
      </c>
      <c r="DH26" s="191" t="s">
        <v>714</v>
      </c>
      <c r="DI26" s="191" t="s">
        <v>715</v>
      </c>
      <c r="DJ26" s="191" t="s">
        <v>716</v>
      </c>
      <c r="DK26" s="191" t="s">
        <v>717</v>
      </c>
      <c r="DL26" s="191" t="s">
        <v>383</v>
      </c>
      <c r="DM26" s="191" t="s">
        <v>719</v>
      </c>
      <c r="DN26" s="191" t="s">
        <v>720</v>
      </c>
    </row>
    <row r="27" spans="1:118" x14ac:dyDescent="0.2">
      <c r="A27" s="190">
        <v>16</v>
      </c>
      <c r="B27" s="191" t="s">
        <v>25</v>
      </c>
      <c r="C27" s="192">
        <v>481</v>
      </c>
      <c r="D27" s="192">
        <v>1290</v>
      </c>
      <c r="E27" s="191" t="s">
        <v>632</v>
      </c>
      <c r="F27" s="191" t="s">
        <v>803</v>
      </c>
      <c r="G27" s="190" t="s">
        <v>780</v>
      </c>
      <c r="H27" s="190" t="s">
        <v>792</v>
      </c>
      <c r="I27" s="192">
        <v>44815</v>
      </c>
      <c r="J27" s="193" t="s">
        <v>636</v>
      </c>
      <c r="K27" s="190" t="s">
        <v>637</v>
      </c>
      <c r="L27" s="191" t="s">
        <v>638</v>
      </c>
      <c r="M27" s="191" t="s">
        <v>267</v>
      </c>
      <c r="N27" s="191" t="s">
        <v>640</v>
      </c>
      <c r="O27" s="191" t="s">
        <v>268</v>
      </c>
      <c r="P27" s="190" t="str">
        <f t="shared" si="14"/>
        <v>1RS:1BL</v>
      </c>
      <c r="Q27" s="191" t="s">
        <v>739</v>
      </c>
      <c r="R27" s="191" t="s">
        <v>643</v>
      </c>
      <c r="S27" s="191" t="s">
        <v>644</v>
      </c>
      <c r="T27" s="191" t="s">
        <v>644</v>
      </c>
      <c r="U27" s="191" t="s">
        <v>645</v>
      </c>
      <c r="V27" s="191" t="s">
        <v>647</v>
      </c>
      <c r="W27" s="191" t="s">
        <v>647</v>
      </c>
      <c r="X27" s="190" t="str">
        <f t="shared" si="0"/>
        <v>Non-Lr18</v>
      </c>
      <c r="Y27" s="191" t="s">
        <v>648</v>
      </c>
      <c r="Z27" s="191" t="s">
        <v>649</v>
      </c>
      <c r="AA27" s="191" t="s">
        <v>650</v>
      </c>
      <c r="AB27" s="191" t="s">
        <v>755</v>
      </c>
      <c r="AC27" s="191" t="s">
        <v>652</v>
      </c>
      <c r="AD27" s="190" t="str">
        <f t="shared" si="1"/>
        <v>Lr34</v>
      </c>
      <c r="AE27" s="191" t="s">
        <v>653</v>
      </c>
      <c r="AF27" s="191" t="s">
        <v>654</v>
      </c>
      <c r="AG27" s="191" t="s">
        <v>328</v>
      </c>
      <c r="AH27" s="191" t="s">
        <v>656</v>
      </c>
      <c r="AI27" s="191" t="s">
        <v>330</v>
      </c>
      <c r="AJ27" s="191" t="s">
        <v>658</v>
      </c>
      <c r="AK27" s="191" t="s">
        <v>659</v>
      </c>
      <c r="AL27" s="191" t="s">
        <v>660</v>
      </c>
      <c r="AM27" s="191" t="s">
        <v>660</v>
      </c>
      <c r="AN27" s="190" t="str">
        <f t="shared" si="2"/>
        <v>Non-Sr12</v>
      </c>
      <c r="AO27" s="191" t="s">
        <v>662</v>
      </c>
      <c r="AP27" s="191" t="s">
        <v>662</v>
      </c>
      <c r="AQ27" s="190" t="str">
        <f t="shared" si="3"/>
        <v>Non-Sr2</v>
      </c>
      <c r="AR27" s="191" t="s">
        <v>663</v>
      </c>
      <c r="AS27" s="191" t="s">
        <v>664</v>
      </c>
      <c r="AT27" s="191" t="s">
        <v>665</v>
      </c>
      <c r="AU27" s="191" t="s">
        <v>666</v>
      </c>
      <c r="AV27" s="191" t="s">
        <v>667</v>
      </c>
      <c r="AW27" s="191" t="s">
        <v>340</v>
      </c>
      <c r="AX27" s="191" t="s">
        <v>340</v>
      </c>
      <c r="AY27" s="191" t="s">
        <v>340</v>
      </c>
      <c r="AZ27" s="190" t="str">
        <f t="shared" si="4"/>
        <v>Sr9b</v>
      </c>
      <c r="BA27" s="191" t="s">
        <v>742</v>
      </c>
      <c r="BB27" s="191" t="s">
        <v>726</v>
      </c>
      <c r="BC27" s="190" t="s">
        <v>646</v>
      </c>
      <c r="BD27" s="191" t="s">
        <v>671</v>
      </c>
      <c r="BE27" s="191" t="s">
        <v>671</v>
      </c>
      <c r="BF27" s="190" t="str">
        <f t="shared" si="5"/>
        <v>Non-Yr5</v>
      </c>
      <c r="BG27" s="191" t="s">
        <v>781</v>
      </c>
      <c r="BH27" s="191" t="s">
        <v>673</v>
      </c>
      <c r="BI27" s="191" t="s">
        <v>673</v>
      </c>
      <c r="BJ27" s="191" t="s">
        <v>758</v>
      </c>
      <c r="BK27" s="191" t="s">
        <v>758</v>
      </c>
      <c r="BL27" s="190" t="str">
        <f t="shared" si="6"/>
        <v>Non-PHS 3AS</v>
      </c>
      <c r="BM27" s="191" t="s">
        <v>767</v>
      </c>
      <c r="BN27" s="191" t="s">
        <v>727</v>
      </c>
      <c r="BO27" s="191" t="s">
        <v>676</v>
      </c>
      <c r="BP27" s="191" t="s">
        <v>744</v>
      </c>
      <c r="BQ27" s="190" t="str">
        <f t="shared" si="7"/>
        <v>Ppd-B1a-Insensitive</v>
      </c>
      <c r="BR27" s="191" t="s">
        <v>768</v>
      </c>
      <c r="BS27" s="191" t="s">
        <v>729</v>
      </c>
      <c r="BT27" s="191" t="s">
        <v>680</v>
      </c>
      <c r="BU27" s="191" t="s">
        <v>681</v>
      </c>
      <c r="BV27" s="191" t="s">
        <v>682</v>
      </c>
      <c r="BW27" s="191" t="s">
        <v>683</v>
      </c>
      <c r="BX27" s="191" t="s">
        <v>684</v>
      </c>
      <c r="BY27" s="191" t="s">
        <v>685</v>
      </c>
      <c r="BZ27" s="191" t="s">
        <v>686</v>
      </c>
      <c r="CA27" s="191" t="s">
        <v>687</v>
      </c>
      <c r="CB27" s="191" t="s">
        <v>688</v>
      </c>
      <c r="CC27" s="190" t="str">
        <f t="shared" si="8"/>
        <v>Glu-A1-Ax1</v>
      </c>
      <c r="CD27" s="191" t="s">
        <v>689</v>
      </c>
      <c r="CE27" s="191" t="s">
        <v>690</v>
      </c>
      <c r="CF27" s="190" t="str">
        <f t="shared" si="9"/>
        <v>Glu-B1a (Bx7)</v>
      </c>
      <c r="CG27" s="191" t="s">
        <v>760</v>
      </c>
      <c r="CH27" s="191" t="s">
        <v>692</v>
      </c>
      <c r="CI27" s="191" t="s">
        <v>693</v>
      </c>
      <c r="CJ27" s="191" t="s">
        <v>694</v>
      </c>
      <c r="CK27" s="191" t="s">
        <v>695</v>
      </c>
      <c r="CL27" s="191" t="s">
        <v>696</v>
      </c>
      <c r="CM27" s="191" t="s">
        <v>646</v>
      </c>
      <c r="CN27" s="190" t="str">
        <f t="shared" si="10"/>
        <v>Red</v>
      </c>
      <c r="CO27" s="191" t="s">
        <v>698</v>
      </c>
      <c r="CP27" s="191" t="s">
        <v>699</v>
      </c>
      <c r="CQ27" s="191" t="s">
        <v>700</v>
      </c>
      <c r="CR27" s="191" t="s">
        <v>733</v>
      </c>
      <c r="CS27" s="191" t="s">
        <v>702</v>
      </c>
      <c r="CT27" s="191" t="s">
        <v>703</v>
      </c>
      <c r="CU27" s="190" t="str">
        <f t="shared" si="11"/>
        <v>Pinb-D1b(hard)</v>
      </c>
      <c r="CV27" s="191" t="s">
        <v>704</v>
      </c>
      <c r="CW27" s="191" t="s">
        <v>705</v>
      </c>
      <c r="CX27" s="191" t="s">
        <v>778</v>
      </c>
      <c r="CY27" s="191" t="s">
        <v>707</v>
      </c>
      <c r="CZ27" s="190" t="str">
        <f t="shared" si="12"/>
        <v>Ppo-A1b(low)</v>
      </c>
      <c r="DA27" s="191" t="s">
        <v>782</v>
      </c>
      <c r="DB27" s="191" t="s">
        <v>709</v>
      </c>
      <c r="DC27" s="190" t="str">
        <f t="shared" si="13"/>
        <v>Ppo-D1a(low)</v>
      </c>
      <c r="DD27" s="191" t="s">
        <v>710</v>
      </c>
      <c r="DE27" s="191" t="s">
        <v>711</v>
      </c>
      <c r="DF27" s="191" t="s">
        <v>646</v>
      </c>
      <c r="DG27" s="191" t="s">
        <v>713</v>
      </c>
      <c r="DH27" s="191" t="s">
        <v>714</v>
      </c>
      <c r="DI27" s="191" t="s">
        <v>715</v>
      </c>
      <c r="DJ27" s="191" t="s">
        <v>716</v>
      </c>
      <c r="DK27" s="191" t="s">
        <v>717</v>
      </c>
      <c r="DL27" s="191" t="s">
        <v>383</v>
      </c>
      <c r="DM27" s="191" t="s">
        <v>719</v>
      </c>
      <c r="DN27" s="191" t="s">
        <v>720</v>
      </c>
    </row>
    <row r="28" spans="1:118" x14ac:dyDescent="0.2">
      <c r="A28" s="190">
        <v>17</v>
      </c>
      <c r="B28" s="191" t="s">
        <v>151</v>
      </c>
      <c r="C28" s="192">
        <v>481</v>
      </c>
      <c r="D28" s="192">
        <v>1290</v>
      </c>
      <c r="E28" s="191" t="s">
        <v>632</v>
      </c>
      <c r="F28" s="191" t="s">
        <v>804</v>
      </c>
      <c r="G28" s="190" t="s">
        <v>785</v>
      </c>
      <c r="H28" s="190" t="s">
        <v>792</v>
      </c>
      <c r="I28" s="192">
        <v>51250</v>
      </c>
      <c r="J28" s="193" t="s">
        <v>636</v>
      </c>
      <c r="K28" s="190" t="s">
        <v>637</v>
      </c>
      <c r="L28" s="191" t="s">
        <v>752</v>
      </c>
      <c r="M28" s="191" t="s">
        <v>639</v>
      </c>
      <c r="N28" s="191" t="s">
        <v>640</v>
      </c>
      <c r="O28" s="191" t="s">
        <v>641</v>
      </c>
      <c r="P28" s="190" t="str">
        <f t="shared" si="14"/>
        <v>Non-1RS</v>
      </c>
      <c r="Q28" s="191" t="s">
        <v>739</v>
      </c>
      <c r="R28" s="191" t="s">
        <v>643</v>
      </c>
      <c r="S28" s="191" t="s">
        <v>644</v>
      </c>
      <c r="T28" s="191" t="s">
        <v>644</v>
      </c>
      <c r="U28" s="191" t="s">
        <v>645</v>
      </c>
      <c r="V28" s="191" t="s">
        <v>647</v>
      </c>
      <c r="W28" s="191" t="s">
        <v>647</v>
      </c>
      <c r="X28" s="190" t="str">
        <f t="shared" si="0"/>
        <v>Non-Lr18</v>
      </c>
      <c r="Y28" s="191" t="s">
        <v>648</v>
      </c>
      <c r="Z28" s="191" t="s">
        <v>323</v>
      </c>
      <c r="AA28" s="191" t="s">
        <v>754</v>
      </c>
      <c r="AB28" s="191" t="s">
        <v>651</v>
      </c>
      <c r="AC28" s="191" t="s">
        <v>652</v>
      </c>
      <c r="AD28" s="190" t="str">
        <f t="shared" si="1"/>
        <v>Non-Lr34</v>
      </c>
      <c r="AE28" s="191" t="s">
        <v>326</v>
      </c>
      <c r="AF28" s="191" t="s">
        <v>654</v>
      </c>
      <c r="AG28" s="191" t="s">
        <v>741</v>
      </c>
      <c r="AH28" s="191" t="s">
        <v>656</v>
      </c>
      <c r="AI28" s="191" t="s">
        <v>330</v>
      </c>
      <c r="AJ28" s="191" t="s">
        <v>658</v>
      </c>
      <c r="AK28" s="191" t="s">
        <v>332</v>
      </c>
      <c r="AL28" s="191" t="s">
        <v>660</v>
      </c>
      <c r="AM28" s="191" t="s">
        <v>660</v>
      </c>
      <c r="AN28" s="190" t="str">
        <f t="shared" si="2"/>
        <v>Non-Sr12</v>
      </c>
      <c r="AO28" s="191" t="s">
        <v>662</v>
      </c>
      <c r="AP28" s="191" t="s">
        <v>662</v>
      </c>
      <c r="AQ28" s="190" t="str">
        <f t="shared" si="3"/>
        <v>Non-Sr2</v>
      </c>
      <c r="AR28" s="191" t="s">
        <v>663</v>
      </c>
      <c r="AS28" s="191" t="s">
        <v>664</v>
      </c>
      <c r="AT28" s="191" t="s">
        <v>665</v>
      </c>
      <c r="AU28" s="191" t="s">
        <v>666</v>
      </c>
      <c r="AV28" s="191" t="s">
        <v>667</v>
      </c>
      <c r="AW28" s="191" t="s">
        <v>668</v>
      </c>
      <c r="AX28" s="191" t="s">
        <v>668</v>
      </c>
      <c r="AY28" s="191" t="s">
        <v>668</v>
      </c>
      <c r="AZ28" s="190" t="str">
        <f t="shared" si="4"/>
        <v>Non-Sr9b</v>
      </c>
      <c r="BA28" s="191" t="s">
        <v>742</v>
      </c>
      <c r="BB28" s="191" t="s">
        <v>726</v>
      </c>
      <c r="BC28" s="191" t="s">
        <v>670</v>
      </c>
      <c r="BD28" s="191" t="s">
        <v>671</v>
      </c>
      <c r="BE28" s="191" t="s">
        <v>671</v>
      </c>
      <c r="BF28" s="190" t="str">
        <f t="shared" si="5"/>
        <v>Non-Yr5</v>
      </c>
      <c r="BG28" s="191" t="s">
        <v>672</v>
      </c>
      <c r="BH28" s="191" t="s">
        <v>673</v>
      </c>
      <c r="BI28" s="191" t="s">
        <v>758</v>
      </c>
      <c r="BJ28" s="191" t="s">
        <v>758</v>
      </c>
      <c r="BK28" s="191" t="s">
        <v>758</v>
      </c>
      <c r="BL28" s="190" t="str">
        <f t="shared" si="6"/>
        <v>Non-PHS 3AS</v>
      </c>
      <c r="BM28" s="191" t="s">
        <v>674</v>
      </c>
      <c r="BN28" s="191" t="s">
        <v>675</v>
      </c>
      <c r="BO28" s="191" t="s">
        <v>676</v>
      </c>
      <c r="BP28" s="191" t="s">
        <v>744</v>
      </c>
      <c r="BQ28" s="190" t="str">
        <f t="shared" si="7"/>
        <v>Ppd-B1a-Insensitive</v>
      </c>
      <c r="BR28" s="191" t="s">
        <v>768</v>
      </c>
      <c r="BS28" s="191" t="s">
        <v>679</v>
      </c>
      <c r="BT28" s="191" t="s">
        <v>680</v>
      </c>
      <c r="BU28" s="191" t="s">
        <v>681</v>
      </c>
      <c r="BV28" s="191" t="s">
        <v>682</v>
      </c>
      <c r="BW28" s="191" t="s">
        <v>683</v>
      </c>
      <c r="BX28" s="191" t="s">
        <v>684</v>
      </c>
      <c r="BY28" s="191" t="s">
        <v>685</v>
      </c>
      <c r="BZ28" s="191" t="s">
        <v>686</v>
      </c>
      <c r="CA28" s="191" t="s">
        <v>687</v>
      </c>
      <c r="CB28" s="191" t="s">
        <v>805</v>
      </c>
      <c r="CC28" s="190" t="str">
        <f t="shared" si="8"/>
        <v>Het-Glu-A1-(Ax1,Ax2*)</v>
      </c>
      <c r="CD28" s="191" t="s">
        <v>646</v>
      </c>
      <c r="CE28" s="191" t="s">
        <v>690</v>
      </c>
      <c r="CF28" s="190" t="str">
        <f t="shared" si="9"/>
        <v>Likely-Glu-B1a (Bx7)</v>
      </c>
      <c r="CG28" s="191" t="s">
        <v>691</v>
      </c>
      <c r="CH28" s="191" t="s">
        <v>692</v>
      </c>
      <c r="CI28" s="191" t="s">
        <v>693</v>
      </c>
      <c r="CJ28" s="191" t="s">
        <v>694</v>
      </c>
      <c r="CK28" s="191" t="s">
        <v>695</v>
      </c>
      <c r="CL28" s="191" t="s">
        <v>762</v>
      </c>
      <c r="CM28" s="191" t="s">
        <v>697</v>
      </c>
      <c r="CN28" s="190" t="str">
        <f t="shared" si="10"/>
        <v>Red</v>
      </c>
      <c r="CO28" s="191" t="s">
        <v>698</v>
      </c>
      <c r="CP28" s="191" t="s">
        <v>699</v>
      </c>
      <c r="CQ28" s="191" t="s">
        <v>786</v>
      </c>
      <c r="CR28" s="191" t="s">
        <v>701</v>
      </c>
      <c r="CS28" s="191" t="s">
        <v>702</v>
      </c>
      <c r="CT28" s="191" t="s">
        <v>703</v>
      </c>
      <c r="CU28" s="190" t="str">
        <f t="shared" si="11"/>
        <v>Pinb-D1a(soft)</v>
      </c>
      <c r="CV28" s="191" t="s">
        <v>763</v>
      </c>
      <c r="CW28" s="191" t="s">
        <v>769</v>
      </c>
      <c r="CX28" s="191" t="s">
        <v>778</v>
      </c>
      <c r="CY28" s="191" t="s">
        <v>707</v>
      </c>
      <c r="CZ28" s="190" t="str">
        <f t="shared" si="12"/>
        <v>Ppo-A1b(low)</v>
      </c>
      <c r="DA28" s="191" t="s">
        <v>708</v>
      </c>
      <c r="DB28" s="191" t="s">
        <v>709</v>
      </c>
      <c r="DC28" s="190" t="str">
        <f t="shared" si="13"/>
        <v>Het-Ppo-D1</v>
      </c>
      <c r="DD28" s="191" t="s">
        <v>748</v>
      </c>
      <c r="DE28" s="191" t="s">
        <v>711</v>
      </c>
      <c r="DF28" s="191" t="s">
        <v>712</v>
      </c>
      <c r="DG28" s="191" t="s">
        <v>713</v>
      </c>
      <c r="DH28" s="191" t="s">
        <v>714</v>
      </c>
      <c r="DI28" s="191" t="s">
        <v>715</v>
      </c>
      <c r="DJ28" s="191" t="s">
        <v>716</v>
      </c>
      <c r="DK28" s="191" t="s">
        <v>717</v>
      </c>
      <c r="DL28" s="191" t="s">
        <v>383</v>
      </c>
      <c r="DM28" s="191" t="s">
        <v>719</v>
      </c>
      <c r="DN28" s="191" t="s">
        <v>720</v>
      </c>
    </row>
    <row r="29" spans="1:118" x14ac:dyDescent="0.2">
      <c r="A29" s="190">
        <v>18</v>
      </c>
      <c r="B29" s="191" t="s">
        <v>153</v>
      </c>
      <c r="C29" s="192">
        <v>481</v>
      </c>
      <c r="D29" s="192">
        <v>1290</v>
      </c>
      <c r="E29" s="191" t="s">
        <v>632</v>
      </c>
      <c r="F29" s="191" t="s">
        <v>806</v>
      </c>
      <c r="G29" s="190" t="s">
        <v>788</v>
      </c>
      <c r="H29" s="190" t="s">
        <v>792</v>
      </c>
      <c r="I29" s="192">
        <v>44419</v>
      </c>
      <c r="J29" s="193" t="s">
        <v>636</v>
      </c>
      <c r="K29" s="190" t="s">
        <v>637</v>
      </c>
      <c r="L29" s="191" t="s">
        <v>638</v>
      </c>
      <c r="M29" s="191" t="s">
        <v>639</v>
      </c>
      <c r="N29" s="191" t="s">
        <v>640</v>
      </c>
      <c r="O29" s="191" t="s">
        <v>641</v>
      </c>
      <c r="P29" s="190" t="str">
        <f t="shared" si="14"/>
        <v>Non-1RS</v>
      </c>
      <c r="Q29" s="191" t="s">
        <v>739</v>
      </c>
      <c r="R29" s="191" t="s">
        <v>643</v>
      </c>
      <c r="S29" s="191" t="s">
        <v>644</v>
      </c>
      <c r="T29" s="191" t="s">
        <v>644</v>
      </c>
      <c r="U29" s="191" t="s">
        <v>645</v>
      </c>
      <c r="V29" s="191" t="s">
        <v>647</v>
      </c>
      <c r="W29" s="191" t="s">
        <v>647</v>
      </c>
      <c r="X29" s="190" t="str">
        <f t="shared" si="0"/>
        <v>Non-Lr18</v>
      </c>
      <c r="Y29" s="191" t="s">
        <v>648</v>
      </c>
      <c r="Z29" s="191" t="s">
        <v>649</v>
      </c>
      <c r="AA29" s="191" t="s">
        <v>650</v>
      </c>
      <c r="AB29" s="191" t="s">
        <v>651</v>
      </c>
      <c r="AC29" s="191" t="s">
        <v>652</v>
      </c>
      <c r="AD29" s="190" t="str">
        <f t="shared" si="1"/>
        <v>Non-Lr34</v>
      </c>
      <c r="AE29" s="191" t="s">
        <v>326</v>
      </c>
      <c r="AF29" s="191" t="s">
        <v>654</v>
      </c>
      <c r="AG29" s="191" t="s">
        <v>741</v>
      </c>
      <c r="AH29" s="191" t="s">
        <v>656</v>
      </c>
      <c r="AI29" s="191" t="s">
        <v>725</v>
      </c>
      <c r="AJ29" s="191" t="s">
        <v>331</v>
      </c>
      <c r="AK29" s="191" t="s">
        <v>332</v>
      </c>
      <c r="AL29" s="191" t="s">
        <v>333</v>
      </c>
      <c r="AM29" s="191" t="s">
        <v>333</v>
      </c>
      <c r="AN29" s="190" t="str">
        <f t="shared" si="2"/>
        <v>Sr12</v>
      </c>
      <c r="AO29" s="191" t="s">
        <v>662</v>
      </c>
      <c r="AP29" s="191" t="s">
        <v>662</v>
      </c>
      <c r="AQ29" s="190" t="str">
        <f t="shared" si="3"/>
        <v>Non-Sr2</v>
      </c>
      <c r="AR29" s="191" t="s">
        <v>663</v>
      </c>
      <c r="AS29" s="191" t="s">
        <v>664</v>
      </c>
      <c r="AT29" s="191" t="s">
        <v>665</v>
      </c>
      <c r="AU29" s="191" t="s">
        <v>666</v>
      </c>
      <c r="AV29" s="191" t="s">
        <v>667</v>
      </c>
      <c r="AW29" s="191" t="s">
        <v>340</v>
      </c>
      <c r="AX29" s="191" t="s">
        <v>668</v>
      </c>
      <c r="AY29" s="191" t="s">
        <v>668</v>
      </c>
      <c r="AZ29" s="190" t="str">
        <f t="shared" si="4"/>
        <v>Non-Sr9b</v>
      </c>
      <c r="BA29" s="191" t="s">
        <v>742</v>
      </c>
      <c r="BB29" s="191" t="s">
        <v>726</v>
      </c>
      <c r="BC29" s="191" t="s">
        <v>670</v>
      </c>
      <c r="BD29" s="191" t="s">
        <v>671</v>
      </c>
      <c r="BE29" s="191" t="s">
        <v>671</v>
      </c>
      <c r="BF29" s="190" t="str">
        <f t="shared" si="5"/>
        <v>Non-Yr5</v>
      </c>
      <c r="BG29" s="191" t="s">
        <v>781</v>
      </c>
      <c r="BH29" s="190" t="s">
        <v>646</v>
      </c>
      <c r="BI29" s="191" t="s">
        <v>673</v>
      </c>
      <c r="BJ29" s="191" t="s">
        <v>758</v>
      </c>
      <c r="BK29" s="191" t="s">
        <v>758</v>
      </c>
      <c r="BL29" s="190" t="str">
        <f t="shared" si="6"/>
        <v>Non-PHS 3AS</v>
      </c>
      <c r="BM29" s="191" t="s">
        <v>767</v>
      </c>
      <c r="BN29" s="191" t="s">
        <v>727</v>
      </c>
      <c r="BO29" s="191" t="s">
        <v>676</v>
      </c>
      <c r="BP29" s="191" t="s">
        <v>744</v>
      </c>
      <c r="BQ29" s="190" t="str">
        <f t="shared" si="7"/>
        <v>Ppd-B1a-Insensitive</v>
      </c>
      <c r="BR29" s="191" t="s">
        <v>678</v>
      </c>
      <c r="BS29" s="191" t="s">
        <v>729</v>
      </c>
      <c r="BT29" s="191" t="s">
        <v>680</v>
      </c>
      <c r="BU29" s="191" t="s">
        <v>681</v>
      </c>
      <c r="BV29" s="191" t="s">
        <v>682</v>
      </c>
      <c r="BW29" s="191" t="s">
        <v>683</v>
      </c>
      <c r="BX29" s="191" t="s">
        <v>684</v>
      </c>
      <c r="BY29" s="191" t="s">
        <v>685</v>
      </c>
      <c r="BZ29" s="191" t="s">
        <v>686</v>
      </c>
      <c r="CA29" s="191" t="s">
        <v>687</v>
      </c>
      <c r="CB29" s="191" t="s">
        <v>688</v>
      </c>
      <c r="CC29" s="190" t="str">
        <f t="shared" si="8"/>
        <v>Glu-A1-Ax1</v>
      </c>
      <c r="CD29" s="191" t="s">
        <v>689</v>
      </c>
      <c r="CE29" s="191" t="s">
        <v>690</v>
      </c>
      <c r="CF29" s="190" t="str">
        <f t="shared" si="9"/>
        <v>Glu-B1a (Bx7)</v>
      </c>
      <c r="CG29" s="191" t="s">
        <v>691</v>
      </c>
      <c r="CH29" s="191" t="s">
        <v>692</v>
      </c>
      <c r="CI29" s="191" t="s">
        <v>693</v>
      </c>
      <c r="CJ29" s="191" t="s">
        <v>761</v>
      </c>
      <c r="CK29" s="191" t="s">
        <v>695</v>
      </c>
      <c r="CL29" s="191" t="s">
        <v>696</v>
      </c>
      <c r="CM29" s="191" t="s">
        <v>697</v>
      </c>
      <c r="CN29" s="190" t="str">
        <f t="shared" si="10"/>
        <v>Red</v>
      </c>
      <c r="CO29" s="191" t="s">
        <v>746</v>
      </c>
      <c r="CP29" s="191" t="s">
        <v>699</v>
      </c>
      <c r="CQ29" s="191" t="s">
        <v>700</v>
      </c>
      <c r="CR29" s="191" t="s">
        <v>733</v>
      </c>
      <c r="CS29" s="191" t="s">
        <v>702</v>
      </c>
      <c r="CT29" s="191" t="s">
        <v>703</v>
      </c>
      <c r="CU29" s="190" t="str">
        <f t="shared" si="11"/>
        <v>Pinb-D1b(hard)</v>
      </c>
      <c r="CV29" s="191" t="s">
        <v>704</v>
      </c>
      <c r="CW29" s="191" t="s">
        <v>705</v>
      </c>
      <c r="CX29" s="191" t="s">
        <v>706</v>
      </c>
      <c r="CY29" s="191" t="s">
        <v>747</v>
      </c>
      <c r="CZ29" s="190" t="str">
        <f t="shared" si="12"/>
        <v>Ppo-A1a</v>
      </c>
      <c r="DA29" s="191" t="s">
        <v>807</v>
      </c>
      <c r="DB29" s="191" t="s">
        <v>709</v>
      </c>
      <c r="DC29" s="190" t="str">
        <f t="shared" si="13"/>
        <v>Ppo-D1b(high)</v>
      </c>
      <c r="DD29" s="191" t="s">
        <v>710</v>
      </c>
      <c r="DE29" s="191" t="s">
        <v>711</v>
      </c>
      <c r="DF29" s="191" t="s">
        <v>712</v>
      </c>
      <c r="DG29" s="191" t="s">
        <v>713</v>
      </c>
      <c r="DH29" s="191" t="s">
        <v>714</v>
      </c>
      <c r="DI29" s="191" t="s">
        <v>715</v>
      </c>
      <c r="DJ29" s="191" t="s">
        <v>716</v>
      </c>
      <c r="DK29" s="191" t="s">
        <v>717</v>
      </c>
      <c r="DL29" s="191" t="s">
        <v>383</v>
      </c>
      <c r="DM29" s="191" t="s">
        <v>719</v>
      </c>
      <c r="DN29" s="191" t="s">
        <v>385</v>
      </c>
    </row>
    <row r="30" spans="1:118" x14ac:dyDescent="0.2">
      <c r="A30" s="190">
        <v>19</v>
      </c>
      <c r="B30" s="191" t="s">
        <v>155</v>
      </c>
      <c r="C30" s="192">
        <v>481</v>
      </c>
      <c r="D30" s="192">
        <v>1290</v>
      </c>
      <c r="E30" s="191" t="s">
        <v>632</v>
      </c>
      <c r="F30" s="191" t="s">
        <v>808</v>
      </c>
      <c r="G30" s="190" t="s">
        <v>634</v>
      </c>
      <c r="H30" s="190" t="s">
        <v>809</v>
      </c>
      <c r="I30" s="192">
        <v>49273</v>
      </c>
      <c r="J30" s="193" t="s">
        <v>636</v>
      </c>
      <c r="K30" s="190" t="s">
        <v>637</v>
      </c>
      <c r="L30" s="191" t="s">
        <v>638</v>
      </c>
      <c r="M30" s="191" t="s">
        <v>267</v>
      </c>
      <c r="N30" s="191" t="s">
        <v>640</v>
      </c>
      <c r="O30" s="191" t="s">
        <v>641</v>
      </c>
      <c r="P30" s="190" t="str">
        <f t="shared" si="14"/>
        <v>Possible-Het-1RS</v>
      </c>
      <c r="Q30" s="191" t="s">
        <v>739</v>
      </c>
      <c r="R30" s="191" t="s">
        <v>643</v>
      </c>
      <c r="S30" s="191" t="s">
        <v>644</v>
      </c>
      <c r="T30" s="191" t="s">
        <v>644</v>
      </c>
      <c r="U30" s="191" t="s">
        <v>645</v>
      </c>
      <c r="V30" s="191" t="s">
        <v>647</v>
      </c>
      <c r="W30" s="191" t="s">
        <v>647</v>
      </c>
      <c r="X30" s="190" t="str">
        <f t="shared" si="0"/>
        <v>Non-Lr18</v>
      </c>
      <c r="Y30" s="191" t="s">
        <v>648</v>
      </c>
      <c r="Z30" s="191" t="s">
        <v>649</v>
      </c>
      <c r="AA30" s="191" t="s">
        <v>650</v>
      </c>
      <c r="AB30" s="191" t="s">
        <v>651</v>
      </c>
      <c r="AC30" s="191" t="s">
        <v>652</v>
      </c>
      <c r="AD30" s="190" t="str">
        <f t="shared" si="1"/>
        <v>Non-Lr34</v>
      </c>
      <c r="AE30" s="191" t="s">
        <v>771</v>
      </c>
      <c r="AF30" s="191" t="s">
        <v>654</v>
      </c>
      <c r="AG30" s="191" t="s">
        <v>741</v>
      </c>
      <c r="AH30" s="191" t="s">
        <v>656</v>
      </c>
      <c r="AI30" s="191" t="s">
        <v>725</v>
      </c>
      <c r="AJ30" s="191" t="s">
        <v>658</v>
      </c>
      <c r="AK30" s="191" t="s">
        <v>659</v>
      </c>
      <c r="AL30" s="191" t="s">
        <v>660</v>
      </c>
      <c r="AM30" s="191" t="s">
        <v>661</v>
      </c>
      <c r="AN30" s="190" t="str">
        <f t="shared" si="2"/>
        <v>Non-Sr12</v>
      </c>
      <c r="AO30" s="190" t="s">
        <v>646</v>
      </c>
      <c r="AP30" s="191" t="s">
        <v>810</v>
      </c>
      <c r="AQ30" s="190" t="str">
        <f t="shared" si="3"/>
        <v>Het-Sr2</v>
      </c>
      <c r="AR30" s="191" t="s">
        <v>663</v>
      </c>
      <c r="AS30" s="191" t="s">
        <v>664</v>
      </c>
      <c r="AT30" s="191" t="s">
        <v>665</v>
      </c>
      <c r="AU30" s="191" t="s">
        <v>666</v>
      </c>
      <c r="AV30" s="191" t="s">
        <v>811</v>
      </c>
      <c r="AW30" s="191" t="s">
        <v>668</v>
      </c>
      <c r="AX30" s="191" t="s">
        <v>668</v>
      </c>
      <c r="AY30" s="191" t="s">
        <v>668</v>
      </c>
      <c r="AZ30" s="190" t="str">
        <f t="shared" si="4"/>
        <v>Non-Sr9b</v>
      </c>
      <c r="BA30" s="191" t="s">
        <v>669</v>
      </c>
      <c r="BB30" s="191" t="s">
        <v>726</v>
      </c>
      <c r="BC30" s="191" t="s">
        <v>670</v>
      </c>
      <c r="BD30" s="191" t="s">
        <v>671</v>
      </c>
      <c r="BE30" s="191" t="s">
        <v>671</v>
      </c>
      <c r="BF30" s="190" t="str">
        <f t="shared" si="5"/>
        <v>Non-Yr5</v>
      </c>
      <c r="BG30" s="191" t="s">
        <v>672</v>
      </c>
      <c r="BH30" s="191" t="s">
        <v>673</v>
      </c>
      <c r="BI30" s="191" t="s">
        <v>743</v>
      </c>
      <c r="BJ30" s="191" t="s">
        <v>743</v>
      </c>
      <c r="BK30" s="191" t="s">
        <v>743</v>
      </c>
      <c r="BL30" s="190" t="str">
        <f t="shared" si="6"/>
        <v>Non-PHS 3AS</v>
      </c>
      <c r="BM30" s="191" t="s">
        <v>674</v>
      </c>
      <c r="BN30" s="191" t="s">
        <v>727</v>
      </c>
      <c r="BO30" s="191" t="s">
        <v>676</v>
      </c>
      <c r="BP30" s="191" t="s">
        <v>744</v>
      </c>
      <c r="BQ30" s="190" t="str">
        <f t="shared" si="7"/>
        <v>Ppd-B1a-Insensitive</v>
      </c>
      <c r="BR30" s="191" t="s">
        <v>772</v>
      </c>
      <c r="BS30" s="191" t="s">
        <v>679</v>
      </c>
      <c r="BT30" s="191" t="s">
        <v>745</v>
      </c>
      <c r="BU30" s="191" t="s">
        <v>681</v>
      </c>
      <c r="BV30" s="191" t="s">
        <v>682</v>
      </c>
      <c r="BW30" s="191" t="s">
        <v>683</v>
      </c>
      <c r="BX30" s="191" t="s">
        <v>812</v>
      </c>
      <c r="BY30" s="191" t="s">
        <v>685</v>
      </c>
      <c r="BZ30" s="191" t="s">
        <v>686</v>
      </c>
      <c r="CA30" s="191" t="s">
        <v>805</v>
      </c>
      <c r="CB30" s="191" t="s">
        <v>805</v>
      </c>
      <c r="CC30" s="190" t="str">
        <f t="shared" si="8"/>
        <v>Het-Glu-A1</v>
      </c>
      <c r="CD30" s="191" t="s">
        <v>689</v>
      </c>
      <c r="CE30" s="191" t="s">
        <v>690</v>
      </c>
      <c r="CF30" s="190" t="str">
        <f t="shared" si="9"/>
        <v>Glu-B1a (Bx7)</v>
      </c>
      <c r="CG30" s="191" t="s">
        <v>691</v>
      </c>
      <c r="CH30" s="191" t="s">
        <v>692</v>
      </c>
      <c r="CI30" s="191" t="s">
        <v>693</v>
      </c>
      <c r="CJ30" s="191" t="s">
        <v>694</v>
      </c>
      <c r="CK30" s="191" t="s">
        <v>695</v>
      </c>
      <c r="CL30" s="191" t="s">
        <v>813</v>
      </c>
      <c r="CM30" s="191" t="s">
        <v>697</v>
      </c>
      <c r="CN30" s="190" t="str">
        <f t="shared" si="10"/>
        <v>Red</v>
      </c>
      <c r="CO30" s="191" t="s">
        <v>814</v>
      </c>
      <c r="CP30" s="191" t="s">
        <v>699</v>
      </c>
      <c r="CQ30" s="191" t="s">
        <v>700</v>
      </c>
      <c r="CR30" s="191" t="s">
        <v>733</v>
      </c>
      <c r="CS30" s="191" t="s">
        <v>702</v>
      </c>
      <c r="CT30" s="191" t="s">
        <v>703</v>
      </c>
      <c r="CU30" s="190" t="str">
        <f t="shared" si="11"/>
        <v>Pinb-D1b(hard)</v>
      </c>
      <c r="CV30" s="191" t="s">
        <v>704</v>
      </c>
      <c r="CW30" s="191" t="s">
        <v>705</v>
      </c>
      <c r="CX30" s="191" t="s">
        <v>815</v>
      </c>
      <c r="CY30" s="191" t="s">
        <v>707</v>
      </c>
      <c r="CZ30" s="190" t="str">
        <f t="shared" si="12"/>
        <v>Het-Ppo-A1</v>
      </c>
      <c r="DA30" s="191" t="s">
        <v>708</v>
      </c>
      <c r="DB30" s="191" t="s">
        <v>709</v>
      </c>
      <c r="DC30" s="190" t="str">
        <f t="shared" si="13"/>
        <v>Het-Ppo-D1</v>
      </c>
      <c r="DD30" s="191" t="s">
        <v>764</v>
      </c>
      <c r="DE30" s="191" t="s">
        <v>711</v>
      </c>
      <c r="DF30" s="191" t="s">
        <v>712</v>
      </c>
      <c r="DG30" s="191" t="s">
        <v>713</v>
      </c>
      <c r="DH30" s="191" t="s">
        <v>714</v>
      </c>
      <c r="DI30" s="191" t="s">
        <v>735</v>
      </c>
      <c r="DJ30" s="191" t="s">
        <v>716</v>
      </c>
      <c r="DK30" s="191" t="s">
        <v>717</v>
      </c>
      <c r="DL30" s="191" t="s">
        <v>383</v>
      </c>
      <c r="DM30" s="191" t="s">
        <v>719</v>
      </c>
      <c r="DN30" s="191" t="s">
        <v>720</v>
      </c>
    </row>
    <row r="31" spans="1:118" x14ac:dyDescent="0.2">
      <c r="A31" s="190">
        <v>20</v>
      </c>
      <c r="B31" s="191" t="s">
        <v>156</v>
      </c>
      <c r="C31" s="192">
        <v>481</v>
      </c>
      <c r="D31" s="192">
        <v>1290</v>
      </c>
      <c r="E31" s="191" t="s">
        <v>632</v>
      </c>
      <c r="F31" s="191" t="s">
        <v>816</v>
      </c>
      <c r="G31" s="190" t="s">
        <v>738</v>
      </c>
      <c r="H31" s="190" t="s">
        <v>809</v>
      </c>
      <c r="I31" s="192">
        <v>51253</v>
      </c>
      <c r="J31" s="193" t="s">
        <v>636</v>
      </c>
      <c r="K31" s="190" t="s">
        <v>637</v>
      </c>
      <c r="L31" s="191" t="s">
        <v>638</v>
      </c>
      <c r="M31" s="191" t="s">
        <v>639</v>
      </c>
      <c r="N31" s="191" t="s">
        <v>640</v>
      </c>
      <c r="O31" s="191" t="s">
        <v>641</v>
      </c>
      <c r="P31" s="190" t="str">
        <f t="shared" si="14"/>
        <v>Non-1RS</v>
      </c>
      <c r="Q31" s="191" t="s">
        <v>739</v>
      </c>
      <c r="R31" s="191" t="s">
        <v>643</v>
      </c>
      <c r="S31" s="191" t="s">
        <v>644</v>
      </c>
      <c r="T31" s="191" t="s">
        <v>644</v>
      </c>
      <c r="U31" s="191" t="s">
        <v>645</v>
      </c>
      <c r="V31" s="191" t="s">
        <v>647</v>
      </c>
      <c r="W31" s="191" t="s">
        <v>647</v>
      </c>
      <c r="X31" s="190" t="str">
        <f t="shared" si="0"/>
        <v>Non-Lr18</v>
      </c>
      <c r="Y31" s="191" t="s">
        <v>648</v>
      </c>
      <c r="Z31" s="191" t="s">
        <v>649</v>
      </c>
      <c r="AA31" s="191" t="s">
        <v>650</v>
      </c>
      <c r="AB31" s="191" t="s">
        <v>651</v>
      </c>
      <c r="AC31" s="191" t="s">
        <v>652</v>
      </c>
      <c r="AD31" s="190" t="str">
        <f t="shared" si="1"/>
        <v>Non-Lr34</v>
      </c>
      <c r="AE31" s="191" t="s">
        <v>653</v>
      </c>
      <c r="AF31" s="191" t="s">
        <v>654</v>
      </c>
      <c r="AG31" s="191" t="s">
        <v>328</v>
      </c>
      <c r="AH31" s="191" t="s">
        <v>656</v>
      </c>
      <c r="AI31" s="191" t="s">
        <v>725</v>
      </c>
      <c r="AJ31" s="191" t="s">
        <v>331</v>
      </c>
      <c r="AK31" s="191" t="s">
        <v>659</v>
      </c>
      <c r="AL31" s="191" t="s">
        <v>660</v>
      </c>
      <c r="AM31" s="191" t="s">
        <v>660</v>
      </c>
      <c r="AN31" s="190" t="str">
        <f t="shared" si="2"/>
        <v>Non-Sr12</v>
      </c>
      <c r="AO31" s="191" t="s">
        <v>662</v>
      </c>
      <c r="AP31" s="191" t="s">
        <v>662</v>
      </c>
      <c r="AQ31" s="190" t="str">
        <f t="shared" si="3"/>
        <v>Non-Sr2</v>
      </c>
      <c r="AR31" s="191" t="s">
        <v>663</v>
      </c>
      <c r="AS31" s="191" t="s">
        <v>664</v>
      </c>
      <c r="AT31" s="191" t="s">
        <v>665</v>
      </c>
      <c r="AU31" s="191" t="s">
        <v>666</v>
      </c>
      <c r="AV31" s="191" t="s">
        <v>811</v>
      </c>
      <c r="AW31" s="191" t="s">
        <v>668</v>
      </c>
      <c r="AX31" s="191" t="s">
        <v>757</v>
      </c>
      <c r="AY31" s="191" t="s">
        <v>757</v>
      </c>
      <c r="AZ31" s="190" t="str">
        <f t="shared" si="4"/>
        <v>Non-Sr9b</v>
      </c>
      <c r="BA31" s="191" t="s">
        <v>742</v>
      </c>
      <c r="BB31" s="191" t="s">
        <v>817</v>
      </c>
      <c r="BC31" s="191" t="s">
        <v>670</v>
      </c>
      <c r="BD31" s="191" t="s">
        <v>671</v>
      </c>
      <c r="BE31" s="191" t="s">
        <v>671</v>
      </c>
      <c r="BF31" s="190" t="str">
        <f t="shared" si="5"/>
        <v>Non-Yr5</v>
      </c>
      <c r="BG31" s="191" t="s">
        <v>672</v>
      </c>
      <c r="BH31" s="191" t="s">
        <v>673</v>
      </c>
      <c r="BI31" s="191" t="s">
        <v>743</v>
      </c>
      <c r="BJ31" s="191" t="s">
        <v>743</v>
      </c>
      <c r="BK31" s="191" t="s">
        <v>758</v>
      </c>
      <c r="BL31" s="190" t="str">
        <f t="shared" si="6"/>
        <v>Non-PHS 3AS</v>
      </c>
      <c r="BM31" s="191" t="s">
        <v>674</v>
      </c>
      <c r="BN31" s="191" t="s">
        <v>675</v>
      </c>
      <c r="BO31" s="191" t="s">
        <v>676</v>
      </c>
      <c r="BP31" s="191" t="s">
        <v>744</v>
      </c>
      <c r="BQ31" s="190" t="str">
        <f t="shared" si="7"/>
        <v>Ppd-B1a-Insensitive</v>
      </c>
      <c r="BR31" s="191" t="s">
        <v>678</v>
      </c>
      <c r="BS31" s="191" t="s">
        <v>818</v>
      </c>
      <c r="BT31" s="191" t="s">
        <v>745</v>
      </c>
      <c r="BU31" s="191" t="s">
        <v>681</v>
      </c>
      <c r="BV31" s="191" t="s">
        <v>682</v>
      </c>
      <c r="BW31" s="191" t="s">
        <v>683</v>
      </c>
      <c r="BX31" s="191" t="s">
        <v>684</v>
      </c>
      <c r="BY31" s="191" t="s">
        <v>685</v>
      </c>
      <c r="BZ31" s="191" t="s">
        <v>686</v>
      </c>
      <c r="CA31" s="191" t="s">
        <v>687</v>
      </c>
      <c r="CB31" s="191" t="s">
        <v>688</v>
      </c>
      <c r="CC31" s="190" t="str">
        <f t="shared" si="8"/>
        <v>Glu-A1-Ax1</v>
      </c>
      <c r="CD31" s="191" t="s">
        <v>689</v>
      </c>
      <c r="CE31" s="191" t="s">
        <v>690</v>
      </c>
      <c r="CF31" s="190" t="str">
        <f t="shared" si="9"/>
        <v>Glu-B1a (Bx7)</v>
      </c>
      <c r="CG31" s="191" t="s">
        <v>773</v>
      </c>
      <c r="CH31" s="191" t="s">
        <v>692</v>
      </c>
      <c r="CI31" s="191" t="s">
        <v>819</v>
      </c>
      <c r="CJ31" s="191" t="s">
        <v>694</v>
      </c>
      <c r="CK31" s="191" t="s">
        <v>695</v>
      </c>
      <c r="CL31" s="191" t="s">
        <v>762</v>
      </c>
      <c r="CM31" s="191" t="s">
        <v>697</v>
      </c>
      <c r="CN31" s="190" t="str">
        <f t="shared" si="10"/>
        <v>Red</v>
      </c>
      <c r="CO31" s="191" t="s">
        <v>814</v>
      </c>
      <c r="CP31" s="191" t="s">
        <v>699</v>
      </c>
      <c r="CQ31" s="191" t="s">
        <v>700</v>
      </c>
      <c r="CR31" s="191" t="s">
        <v>733</v>
      </c>
      <c r="CS31" s="191" t="s">
        <v>702</v>
      </c>
      <c r="CT31" s="191" t="s">
        <v>703</v>
      </c>
      <c r="CU31" s="190" t="str">
        <f t="shared" si="11"/>
        <v>Pinb-D1b(hard)</v>
      </c>
      <c r="CV31" s="191" t="s">
        <v>704</v>
      </c>
      <c r="CW31" s="191" t="s">
        <v>705</v>
      </c>
      <c r="CX31" s="191" t="s">
        <v>706</v>
      </c>
      <c r="CY31" s="191" t="s">
        <v>747</v>
      </c>
      <c r="CZ31" s="190" t="str">
        <f t="shared" si="12"/>
        <v>Ppo-A1a</v>
      </c>
      <c r="DA31" s="191" t="s">
        <v>708</v>
      </c>
      <c r="DB31" s="191" t="s">
        <v>709</v>
      </c>
      <c r="DC31" s="190" t="str">
        <f t="shared" si="13"/>
        <v>Het-Ppo-D1</v>
      </c>
      <c r="DD31" s="191" t="s">
        <v>764</v>
      </c>
      <c r="DE31" s="191" t="s">
        <v>711</v>
      </c>
      <c r="DF31" s="191" t="s">
        <v>712</v>
      </c>
      <c r="DG31" s="191" t="s">
        <v>713</v>
      </c>
      <c r="DH31" s="191" t="s">
        <v>714</v>
      </c>
      <c r="DI31" s="191" t="s">
        <v>820</v>
      </c>
      <c r="DJ31" s="191" t="s">
        <v>716</v>
      </c>
      <c r="DK31" s="191" t="s">
        <v>717</v>
      </c>
      <c r="DL31" s="191" t="s">
        <v>749</v>
      </c>
      <c r="DM31" s="191" t="s">
        <v>719</v>
      </c>
      <c r="DN31" s="191" t="s">
        <v>720</v>
      </c>
    </row>
    <row r="32" spans="1:118" x14ac:dyDescent="0.2">
      <c r="A32" s="190">
        <v>21</v>
      </c>
      <c r="B32" s="191" t="s">
        <v>157</v>
      </c>
      <c r="C32" s="192">
        <v>481</v>
      </c>
      <c r="D32" s="192">
        <v>1290</v>
      </c>
      <c r="E32" s="191" t="s">
        <v>632</v>
      </c>
      <c r="F32" s="191" t="s">
        <v>821</v>
      </c>
      <c r="G32" s="190" t="s">
        <v>766</v>
      </c>
      <c r="H32" s="190" t="s">
        <v>822</v>
      </c>
      <c r="I32" s="192">
        <v>41560</v>
      </c>
      <c r="J32" s="193" t="s">
        <v>636</v>
      </c>
      <c r="K32" s="190" t="s">
        <v>637</v>
      </c>
      <c r="L32" s="191" t="s">
        <v>752</v>
      </c>
      <c r="M32" s="191" t="s">
        <v>639</v>
      </c>
      <c r="N32" s="191" t="s">
        <v>640</v>
      </c>
      <c r="O32" s="191" t="s">
        <v>641</v>
      </c>
      <c r="P32" s="190" t="str">
        <f t="shared" si="14"/>
        <v>Non-1RS</v>
      </c>
      <c r="Q32" s="191" t="s">
        <v>739</v>
      </c>
      <c r="R32" s="191" t="s">
        <v>643</v>
      </c>
      <c r="S32" s="191" t="s">
        <v>644</v>
      </c>
      <c r="T32" s="191" t="s">
        <v>644</v>
      </c>
      <c r="U32" s="191" t="s">
        <v>645</v>
      </c>
      <c r="V32" s="191" t="s">
        <v>647</v>
      </c>
      <c r="W32" s="191" t="s">
        <v>647</v>
      </c>
      <c r="X32" s="190" t="str">
        <f t="shared" si="0"/>
        <v>Non-Lr18</v>
      </c>
      <c r="Y32" s="191" t="s">
        <v>648</v>
      </c>
      <c r="Z32" s="191" t="s">
        <v>649</v>
      </c>
      <c r="AA32" s="191" t="s">
        <v>650</v>
      </c>
      <c r="AB32" s="191" t="s">
        <v>651</v>
      </c>
      <c r="AC32" s="191" t="s">
        <v>823</v>
      </c>
      <c r="AD32" s="190" t="str">
        <f t="shared" si="1"/>
        <v>Non-Lr34</v>
      </c>
      <c r="AE32" s="191" t="s">
        <v>653</v>
      </c>
      <c r="AF32" s="191" t="s">
        <v>654</v>
      </c>
      <c r="AG32" s="191" t="s">
        <v>741</v>
      </c>
      <c r="AH32" s="191" t="s">
        <v>656</v>
      </c>
      <c r="AI32" s="191" t="s">
        <v>657</v>
      </c>
      <c r="AJ32" s="191" t="s">
        <v>658</v>
      </c>
      <c r="AK32" s="191" t="s">
        <v>659</v>
      </c>
      <c r="AL32" s="191" t="s">
        <v>660</v>
      </c>
      <c r="AM32" s="191" t="s">
        <v>661</v>
      </c>
      <c r="AN32" s="190" t="str">
        <f t="shared" si="2"/>
        <v>Non-Sr12</v>
      </c>
      <c r="AO32" s="191" t="s">
        <v>662</v>
      </c>
      <c r="AP32" s="191" t="s">
        <v>662</v>
      </c>
      <c r="AQ32" s="190" t="str">
        <f t="shared" si="3"/>
        <v>Non-Sr2</v>
      </c>
      <c r="AR32" s="191" t="s">
        <v>663</v>
      </c>
      <c r="AS32" s="191" t="s">
        <v>664</v>
      </c>
      <c r="AT32" s="191" t="s">
        <v>665</v>
      </c>
      <c r="AU32" s="191" t="s">
        <v>666</v>
      </c>
      <c r="AV32" s="191" t="s">
        <v>667</v>
      </c>
      <c r="AW32" s="191" t="s">
        <v>757</v>
      </c>
      <c r="AX32" s="191" t="s">
        <v>757</v>
      </c>
      <c r="AY32" s="191" t="s">
        <v>757</v>
      </c>
      <c r="AZ32" s="190" t="str">
        <f t="shared" si="4"/>
        <v>Het-Sr9b</v>
      </c>
      <c r="BA32" s="191" t="s">
        <v>341</v>
      </c>
      <c r="BB32" s="191" t="s">
        <v>726</v>
      </c>
      <c r="BC32" s="191" t="s">
        <v>670</v>
      </c>
      <c r="BD32" s="191" t="s">
        <v>671</v>
      </c>
      <c r="BE32" s="191" t="s">
        <v>671</v>
      </c>
      <c r="BF32" s="190" t="str">
        <f t="shared" si="5"/>
        <v>Non-Yr5</v>
      </c>
      <c r="BG32" s="191" t="s">
        <v>672</v>
      </c>
      <c r="BH32" s="191" t="s">
        <v>673</v>
      </c>
      <c r="BI32" s="191" t="s">
        <v>673</v>
      </c>
      <c r="BJ32" s="191" t="s">
        <v>673</v>
      </c>
      <c r="BK32" s="191" t="s">
        <v>673</v>
      </c>
      <c r="BL32" s="190" t="str">
        <f t="shared" si="6"/>
        <v>Non-PHS 3AS</v>
      </c>
      <c r="BM32" s="191" t="s">
        <v>674</v>
      </c>
      <c r="BN32" s="191" t="s">
        <v>727</v>
      </c>
      <c r="BO32" s="191" t="s">
        <v>676</v>
      </c>
      <c r="BP32" s="191" t="s">
        <v>744</v>
      </c>
      <c r="BQ32" s="190" t="str">
        <f t="shared" si="7"/>
        <v>Ppd-B1a-Insensitive</v>
      </c>
      <c r="BR32" s="191" t="s">
        <v>678</v>
      </c>
      <c r="BS32" s="191" t="s">
        <v>729</v>
      </c>
      <c r="BT32" s="191" t="s">
        <v>745</v>
      </c>
      <c r="BU32" s="191" t="s">
        <v>681</v>
      </c>
      <c r="BV32" s="191" t="s">
        <v>682</v>
      </c>
      <c r="BW32" s="191" t="s">
        <v>683</v>
      </c>
      <c r="BX32" s="191" t="s">
        <v>684</v>
      </c>
      <c r="BY32" s="191" t="s">
        <v>685</v>
      </c>
      <c r="BZ32" s="191" t="s">
        <v>686</v>
      </c>
      <c r="CA32" s="191" t="s">
        <v>687</v>
      </c>
      <c r="CB32" s="191" t="s">
        <v>688</v>
      </c>
      <c r="CC32" s="190" t="str">
        <f t="shared" si="8"/>
        <v>Glu-A1-Ax1</v>
      </c>
      <c r="CD32" s="191" t="s">
        <v>824</v>
      </c>
      <c r="CE32" s="191" t="s">
        <v>690</v>
      </c>
      <c r="CF32" s="190" t="str">
        <f t="shared" si="9"/>
        <v>Glu-B1e (Bx20)</v>
      </c>
      <c r="CG32" s="191" t="s">
        <v>691</v>
      </c>
      <c r="CH32" s="191" t="s">
        <v>692</v>
      </c>
      <c r="CI32" s="191" t="s">
        <v>693</v>
      </c>
      <c r="CJ32" s="191" t="s">
        <v>694</v>
      </c>
      <c r="CK32" s="191" t="s">
        <v>695</v>
      </c>
      <c r="CL32" s="191" t="s">
        <v>696</v>
      </c>
      <c r="CM32" s="191" t="s">
        <v>697</v>
      </c>
      <c r="CN32" s="190" t="str">
        <f t="shared" si="10"/>
        <v>Red</v>
      </c>
      <c r="CO32" s="191" t="s">
        <v>698</v>
      </c>
      <c r="CP32" s="191" t="s">
        <v>699</v>
      </c>
      <c r="CQ32" s="191" t="s">
        <v>700</v>
      </c>
      <c r="CR32" s="191" t="s">
        <v>733</v>
      </c>
      <c r="CS32" s="191" t="s">
        <v>702</v>
      </c>
      <c r="CT32" s="191" t="s">
        <v>703</v>
      </c>
      <c r="CU32" s="190" t="str">
        <f t="shared" si="11"/>
        <v>Pinb-D1b(hard)</v>
      </c>
      <c r="CV32" s="191" t="s">
        <v>704</v>
      </c>
      <c r="CW32" s="191" t="s">
        <v>705</v>
      </c>
      <c r="CX32" s="191" t="s">
        <v>706</v>
      </c>
      <c r="CY32" s="191" t="s">
        <v>747</v>
      </c>
      <c r="CZ32" s="190" t="str">
        <f t="shared" si="12"/>
        <v>Ppo-A1a</v>
      </c>
      <c r="DA32" s="191" t="s">
        <v>708</v>
      </c>
      <c r="DB32" s="191" t="s">
        <v>709</v>
      </c>
      <c r="DC32" s="190" t="str">
        <f t="shared" si="13"/>
        <v>Het-Ppo-D1</v>
      </c>
      <c r="DD32" s="191" t="s">
        <v>710</v>
      </c>
      <c r="DE32" s="191" t="s">
        <v>711</v>
      </c>
      <c r="DF32" s="191" t="s">
        <v>712</v>
      </c>
      <c r="DG32" s="191" t="s">
        <v>713</v>
      </c>
      <c r="DH32" s="191" t="s">
        <v>714</v>
      </c>
      <c r="DI32" s="191" t="s">
        <v>735</v>
      </c>
      <c r="DJ32" s="191" t="s">
        <v>716</v>
      </c>
      <c r="DK32" s="191" t="s">
        <v>717</v>
      </c>
      <c r="DL32" s="191" t="s">
        <v>383</v>
      </c>
      <c r="DM32" s="191" t="s">
        <v>719</v>
      </c>
      <c r="DN32" s="191" t="s">
        <v>720</v>
      </c>
    </row>
    <row r="33" spans="1:118" x14ac:dyDescent="0.2">
      <c r="A33" s="190">
        <v>22</v>
      </c>
      <c r="B33" s="191" t="s">
        <v>160</v>
      </c>
      <c r="C33" s="192">
        <v>481</v>
      </c>
      <c r="D33" s="192">
        <v>1290</v>
      </c>
      <c r="E33" s="191" t="s">
        <v>632</v>
      </c>
      <c r="F33" s="191" t="s">
        <v>825</v>
      </c>
      <c r="G33" s="190" t="s">
        <v>751</v>
      </c>
      <c r="H33" s="190" t="s">
        <v>822</v>
      </c>
      <c r="I33" s="192">
        <v>38858</v>
      </c>
      <c r="J33" s="193" t="s">
        <v>636</v>
      </c>
      <c r="K33" s="190" t="s">
        <v>637</v>
      </c>
      <c r="L33" s="191" t="s">
        <v>638</v>
      </c>
      <c r="M33" s="191" t="s">
        <v>639</v>
      </c>
      <c r="N33" s="191" t="s">
        <v>640</v>
      </c>
      <c r="O33" s="191" t="s">
        <v>641</v>
      </c>
      <c r="P33" s="190" t="str">
        <f t="shared" si="14"/>
        <v>Non-1RS</v>
      </c>
      <c r="Q33" s="191" t="s">
        <v>724</v>
      </c>
      <c r="R33" s="191" t="s">
        <v>643</v>
      </c>
      <c r="S33" s="191" t="s">
        <v>644</v>
      </c>
      <c r="T33" s="191" t="s">
        <v>644</v>
      </c>
      <c r="U33" s="191" t="s">
        <v>645</v>
      </c>
      <c r="V33" s="191" t="s">
        <v>647</v>
      </c>
      <c r="W33" s="191" t="s">
        <v>647</v>
      </c>
      <c r="X33" s="190" t="str">
        <f t="shared" si="0"/>
        <v>Non-Lr18</v>
      </c>
      <c r="Y33" s="191" t="s">
        <v>648</v>
      </c>
      <c r="Z33" s="191" t="s">
        <v>649</v>
      </c>
      <c r="AA33" s="191" t="s">
        <v>650</v>
      </c>
      <c r="AB33" s="191" t="s">
        <v>651</v>
      </c>
      <c r="AC33" s="191" t="s">
        <v>652</v>
      </c>
      <c r="AD33" s="190" t="str">
        <f t="shared" si="1"/>
        <v>Non-Lr34</v>
      </c>
      <c r="AE33" s="191" t="s">
        <v>326</v>
      </c>
      <c r="AF33" s="191" t="s">
        <v>654</v>
      </c>
      <c r="AG33" s="191" t="s">
        <v>655</v>
      </c>
      <c r="AH33" s="191" t="s">
        <v>656</v>
      </c>
      <c r="AI33" s="191" t="s">
        <v>330</v>
      </c>
      <c r="AJ33" s="191" t="s">
        <v>826</v>
      </c>
      <c r="AK33" s="191" t="s">
        <v>332</v>
      </c>
      <c r="AL33" s="191" t="s">
        <v>660</v>
      </c>
      <c r="AM33" s="191" t="s">
        <v>333</v>
      </c>
      <c r="AN33" s="190" t="str">
        <f t="shared" si="2"/>
        <v>Non-Sr12</v>
      </c>
      <c r="AO33" s="191" t="s">
        <v>662</v>
      </c>
      <c r="AP33" s="191" t="s">
        <v>662</v>
      </c>
      <c r="AQ33" s="190" t="str">
        <f t="shared" si="3"/>
        <v>Non-Sr2</v>
      </c>
      <c r="AR33" s="191" t="s">
        <v>663</v>
      </c>
      <c r="AS33" s="191" t="s">
        <v>664</v>
      </c>
      <c r="AT33" s="191" t="s">
        <v>665</v>
      </c>
      <c r="AU33" s="191" t="s">
        <v>666</v>
      </c>
      <c r="AV33" s="191" t="s">
        <v>667</v>
      </c>
      <c r="AW33" s="191" t="s">
        <v>340</v>
      </c>
      <c r="AX33" s="191" t="s">
        <v>340</v>
      </c>
      <c r="AY33" s="191" t="s">
        <v>340</v>
      </c>
      <c r="AZ33" s="190" t="str">
        <f t="shared" si="4"/>
        <v>Sr9b</v>
      </c>
      <c r="BA33" s="191" t="s">
        <v>742</v>
      </c>
      <c r="BB33" s="191" t="s">
        <v>726</v>
      </c>
      <c r="BC33" s="191" t="s">
        <v>670</v>
      </c>
      <c r="BD33" s="191" t="s">
        <v>671</v>
      </c>
      <c r="BE33" s="191" t="s">
        <v>671</v>
      </c>
      <c r="BF33" s="190" t="str">
        <f t="shared" si="5"/>
        <v>Non-Yr5</v>
      </c>
      <c r="BG33" s="191" t="s">
        <v>781</v>
      </c>
      <c r="BH33" s="191" t="s">
        <v>673</v>
      </c>
      <c r="BI33" s="191" t="s">
        <v>673</v>
      </c>
      <c r="BJ33" s="191" t="s">
        <v>673</v>
      </c>
      <c r="BK33" s="191" t="s">
        <v>673</v>
      </c>
      <c r="BL33" s="190" t="str">
        <f t="shared" si="6"/>
        <v>Non-PHS 3AS</v>
      </c>
      <c r="BM33" s="191" t="s">
        <v>674</v>
      </c>
      <c r="BN33" s="191" t="s">
        <v>675</v>
      </c>
      <c r="BO33" s="191" t="s">
        <v>676</v>
      </c>
      <c r="BP33" s="191" t="s">
        <v>744</v>
      </c>
      <c r="BQ33" s="190" t="str">
        <f t="shared" si="7"/>
        <v>Ppd-B1a-Insensitive</v>
      </c>
      <c r="BR33" s="191" t="s">
        <v>768</v>
      </c>
      <c r="BS33" s="191" t="s">
        <v>729</v>
      </c>
      <c r="BT33" s="191" t="s">
        <v>680</v>
      </c>
      <c r="BU33" s="191" t="s">
        <v>681</v>
      </c>
      <c r="BV33" s="191" t="s">
        <v>682</v>
      </c>
      <c r="BW33" s="191" t="s">
        <v>683</v>
      </c>
      <c r="BX33" s="191" t="s">
        <v>684</v>
      </c>
      <c r="BY33" s="191" t="s">
        <v>685</v>
      </c>
      <c r="BZ33" s="191" t="s">
        <v>686</v>
      </c>
      <c r="CA33" s="191" t="s">
        <v>687</v>
      </c>
      <c r="CB33" s="191" t="s">
        <v>688</v>
      </c>
      <c r="CC33" s="190" t="str">
        <f t="shared" si="8"/>
        <v>Glu-A1-Ax1</v>
      </c>
      <c r="CD33" s="191" t="s">
        <v>689</v>
      </c>
      <c r="CE33" s="191" t="s">
        <v>690</v>
      </c>
      <c r="CF33" s="190" t="str">
        <f t="shared" si="9"/>
        <v>Glu-B1a (Bx7)</v>
      </c>
      <c r="CG33" s="191" t="s">
        <v>691</v>
      </c>
      <c r="CH33" s="191" t="s">
        <v>692</v>
      </c>
      <c r="CI33" s="191" t="s">
        <v>693</v>
      </c>
      <c r="CJ33" s="191" t="s">
        <v>694</v>
      </c>
      <c r="CK33" s="191" t="s">
        <v>695</v>
      </c>
      <c r="CL33" s="191" t="s">
        <v>762</v>
      </c>
      <c r="CM33" s="191" t="s">
        <v>646</v>
      </c>
      <c r="CN33" s="190" t="str">
        <f t="shared" si="10"/>
        <v>Red</v>
      </c>
      <c r="CO33" s="191" t="s">
        <v>698</v>
      </c>
      <c r="CP33" s="191" t="s">
        <v>699</v>
      </c>
      <c r="CQ33" s="191" t="s">
        <v>700</v>
      </c>
      <c r="CR33" s="191" t="s">
        <v>733</v>
      </c>
      <c r="CS33" s="191" t="s">
        <v>702</v>
      </c>
      <c r="CT33" s="191" t="s">
        <v>703</v>
      </c>
      <c r="CU33" s="190" t="str">
        <f t="shared" si="11"/>
        <v>Pinb-D1b(hard)</v>
      </c>
      <c r="CV33" s="191" t="s">
        <v>704</v>
      </c>
      <c r="CW33" s="191" t="s">
        <v>769</v>
      </c>
      <c r="CX33" s="191" t="s">
        <v>706</v>
      </c>
      <c r="CY33" s="191" t="s">
        <v>747</v>
      </c>
      <c r="CZ33" s="190" t="str">
        <f t="shared" si="12"/>
        <v>Ppo-A1a</v>
      </c>
      <c r="DA33" s="191" t="s">
        <v>807</v>
      </c>
      <c r="DB33" s="191" t="s">
        <v>709</v>
      </c>
      <c r="DC33" s="190" t="str">
        <f t="shared" si="13"/>
        <v>Ppo-D1b(high)</v>
      </c>
      <c r="DD33" s="191" t="s">
        <v>748</v>
      </c>
      <c r="DE33" s="191" t="s">
        <v>711</v>
      </c>
      <c r="DF33" s="191" t="s">
        <v>712</v>
      </c>
      <c r="DG33" s="191" t="s">
        <v>713</v>
      </c>
      <c r="DH33" s="191" t="s">
        <v>714</v>
      </c>
      <c r="DI33" s="191" t="s">
        <v>735</v>
      </c>
      <c r="DJ33" s="191" t="s">
        <v>716</v>
      </c>
      <c r="DK33" s="191" t="s">
        <v>717</v>
      </c>
      <c r="DL33" s="191" t="s">
        <v>383</v>
      </c>
      <c r="DM33" s="191" t="s">
        <v>719</v>
      </c>
      <c r="DN33" s="191" t="s">
        <v>720</v>
      </c>
    </row>
    <row r="34" spans="1:118" x14ac:dyDescent="0.2">
      <c r="A34" s="190">
        <v>23</v>
      </c>
      <c r="B34" s="191" t="s">
        <v>162</v>
      </c>
      <c r="C34" s="192">
        <v>481</v>
      </c>
      <c r="D34" s="192">
        <v>1290</v>
      </c>
      <c r="E34" s="191" t="s">
        <v>632</v>
      </c>
      <c r="F34" s="191" t="s">
        <v>827</v>
      </c>
      <c r="G34" s="190" t="s">
        <v>766</v>
      </c>
      <c r="H34" s="190" t="s">
        <v>809</v>
      </c>
      <c r="I34" s="192">
        <v>41373</v>
      </c>
      <c r="J34" s="193" t="s">
        <v>636</v>
      </c>
      <c r="K34" s="190" t="s">
        <v>637</v>
      </c>
      <c r="L34" s="191" t="s">
        <v>752</v>
      </c>
      <c r="M34" s="191" t="s">
        <v>639</v>
      </c>
      <c r="N34" s="191" t="s">
        <v>640</v>
      </c>
      <c r="O34" s="191" t="s">
        <v>641</v>
      </c>
      <c r="P34" s="190" t="str">
        <f t="shared" si="14"/>
        <v>Non-1RS</v>
      </c>
      <c r="Q34" s="191" t="s">
        <v>739</v>
      </c>
      <c r="R34" s="191" t="s">
        <v>643</v>
      </c>
      <c r="S34" s="191" t="s">
        <v>644</v>
      </c>
      <c r="T34" s="191" t="s">
        <v>644</v>
      </c>
      <c r="U34" s="191" t="s">
        <v>645</v>
      </c>
      <c r="V34" s="191" t="s">
        <v>647</v>
      </c>
      <c r="W34" s="191" t="s">
        <v>647</v>
      </c>
      <c r="X34" s="190" t="str">
        <f t="shared" si="0"/>
        <v>Non-Lr18</v>
      </c>
      <c r="Y34" s="191" t="s">
        <v>648</v>
      </c>
      <c r="Z34" s="191" t="s">
        <v>649</v>
      </c>
      <c r="AA34" s="191" t="s">
        <v>754</v>
      </c>
      <c r="AB34" s="191" t="s">
        <v>651</v>
      </c>
      <c r="AC34" s="191" t="s">
        <v>652</v>
      </c>
      <c r="AD34" s="190" t="str">
        <f t="shared" si="1"/>
        <v>Non-Lr34</v>
      </c>
      <c r="AE34" s="191" t="s">
        <v>771</v>
      </c>
      <c r="AF34" s="191" t="s">
        <v>654</v>
      </c>
      <c r="AG34" s="191" t="s">
        <v>741</v>
      </c>
      <c r="AH34" s="191" t="s">
        <v>656</v>
      </c>
      <c r="AI34" s="191" t="s">
        <v>725</v>
      </c>
      <c r="AJ34" s="191" t="s">
        <v>826</v>
      </c>
      <c r="AK34" s="191" t="s">
        <v>828</v>
      </c>
      <c r="AL34" s="191" t="s">
        <v>660</v>
      </c>
      <c r="AM34" s="191" t="s">
        <v>661</v>
      </c>
      <c r="AN34" s="190" t="str">
        <f t="shared" si="2"/>
        <v>Non-Sr12</v>
      </c>
      <c r="AO34" s="191" t="s">
        <v>662</v>
      </c>
      <c r="AP34" s="191" t="s">
        <v>662</v>
      </c>
      <c r="AQ34" s="190" t="str">
        <f t="shared" si="3"/>
        <v>Non-Sr2</v>
      </c>
      <c r="AR34" s="191" t="s">
        <v>663</v>
      </c>
      <c r="AS34" s="191" t="s">
        <v>664</v>
      </c>
      <c r="AT34" s="191" t="s">
        <v>665</v>
      </c>
      <c r="AU34" s="191" t="s">
        <v>666</v>
      </c>
      <c r="AV34" s="191" t="s">
        <v>811</v>
      </c>
      <c r="AW34" s="191" t="s">
        <v>757</v>
      </c>
      <c r="AX34" s="191" t="s">
        <v>668</v>
      </c>
      <c r="AY34" s="191" t="s">
        <v>668</v>
      </c>
      <c r="AZ34" s="190" t="str">
        <f t="shared" si="4"/>
        <v>Non-Sr9b</v>
      </c>
      <c r="BA34" s="191" t="s">
        <v>669</v>
      </c>
      <c r="BB34" s="191" t="s">
        <v>726</v>
      </c>
      <c r="BC34" s="191" t="s">
        <v>670</v>
      </c>
      <c r="BD34" s="191" t="s">
        <v>671</v>
      </c>
      <c r="BE34" s="191" t="s">
        <v>671</v>
      </c>
      <c r="BF34" s="190" t="str">
        <f t="shared" si="5"/>
        <v>Non-Yr5</v>
      </c>
      <c r="BG34" s="191" t="s">
        <v>672</v>
      </c>
      <c r="BH34" s="191" t="s">
        <v>673</v>
      </c>
      <c r="BI34" s="191" t="s">
        <v>673</v>
      </c>
      <c r="BJ34" s="191" t="s">
        <v>743</v>
      </c>
      <c r="BK34" s="191" t="s">
        <v>743</v>
      </c>
      <c r="BL34" s="190" t="str">
        <f t="shared" si="6"/>
        <v>Non-PHS 3AS</v>
      </c>
      <c r="BM34" s="191" t="s">
        <v>674</v>
      </c>
      <c r="BN34" s="191" t="s">
        <v>727</v>
      </c>
      <c r="BO34" s="191" t="s">
        <v>676</v>
      </c>
      <c r="BP34" s="191" t="s">
        <v>744</v>
      </c>
      <c r="BQ34" s="190" t="str">
        <f t="shared" si="7"/>
        <v>Ppd-B1a-Insensitive</v>
      </c>
      <c r="BR34" s="191" t="s">
        <v>678</v>
      </c>
      <c r="BS34" s="191" t="s">
        <v>818</v>
      </c>
      <c r="BT34" s="191" t="s">
        <v>680</v>
      </c>
      <c r="BU34" s="191" t="s">
        <v>681</v>
      </c>
      <c r="BV34" s="191" t="s">
        <v>682</v>
      </c>
      <c r="BW34" s="191" t="s">
        <v>683</v>
      </c>
      <c r="BX34" s="191" t="s">
        <v>812</v>
      </c>
      <c r="BY34" s="191" t="s">
        <v>829</v>
      </c>
      <c r="BZ34" s="191" t="s">
        <v>686</v>
      </c>
      <c r="CA34" s="191" t="s">
        <v>687</v>
      </c>
      <c r="CB34" s="191" t="s">
        <v>688</v>
      </c>
      <c r="CC34" s="190" t="str">
        <f t="shared" si="8"/>
        <v>Glu-A1-Ax1</v>
      </c>
      <c r="CD34" s="191" t="s">
        <v>689</v>
      </c>
      <c r="CE34" s="191" t="s">
        <v>731</v>
      </c>
      <c r="CF34" s="190" t="str">
        <f t="shared" si="9"/>
        <v>Het-Glu-B1a.al</v>
      </c>
      <c r="CG34" s="191" t="s">
        <v>691</v>
      </c>
      <c r="CH34" s="191" t="s">
        <v>692</v>
      </c>
      <c r="CI34" s="191" t="s">
        <v>693</v>
      </c>
      <c r="CJ34" s="191" t="s">
        <v>694</v>
      </c>
      <c r="CK34" s="190" t="s">
        <v>646</v>
      </c>
      <c r="CL34" s="191" t="s">
        <v>696</v>
      </c>
      <c r="CM34" s="191" t="s">
        <v>646</v>
      </c>
      <c r="CN34" s="190" t="str">
        <f t="shared" si="10"/>
        <v>Red</v>
      </c>
      <c r="CO34" s="191" t="s">
        <v>698</v>
      </c>
      <c r="CP34" s="191" t="s">
        <v>699</v>
      </c>
      <c r="CQ34" s="191" t="s">
        <v>700</v>
      </c>
      <c r="CR34" s="191" t="s">
        <v>733</v>
      </c>
      <c r="CS34" s="191" t="s">
        <v>702</v>
      </c>
      <c r="CT34" s="191" t="s">
        <v>703</v>
      </c>
      <c r="CU34" s="190" t="str">
        <f t="shared" si="11"/>
        <v>Pinb-D1b(hard)</v>
      </c>
      <c r="CV34" s="191" t="s">
        <v>704</v>
      </c>
      <c r="CW34" s="191" t="s">
        <v>705</v>
      </c>
      <c r="CX34" s="191" t="s">
        <v>706</v>
      </c>
      <c r="CY34" s="191" t="s">
        <v>734</v>
      </c>
      <c r="CZ34" s="190" t="str">
        <f t="shared" si="12"/>
        <v>Het-Ppo-A1</v>
      </c>
      <c r="DA34" s="191" t="s">
        <v>708</v>
      </c>
      <c r="DB34" s="191" t="s">
        <v>709</v>
      </c>
      <c r="DC34" s="190" t="str">
        <f t="shared" si="13"/>
        <v>Het-Ppo-D1</v>
      </c>
      <c r="DD34" s="191" t="s">
        <v>764</v>
      </c>
      <c r="DE34" s="191" t="s">
        <v>711</v>
      </c>
      <c r="DF34" s="191" t="s">
        <v>830</v>
      </c>
      <c r="DG34" s="191" t="s">
        <v>713</v>
      </c>
      <c r="DH34" s="191" t="s">
        <v>714</v>
      </c>
      <c r="DI34" s="191" t="s">
        <v>820</v>
      </c>
      <c r="DJ34" s="191" t="s">
        <v>716</v>
      </c>
      <c r="DK34" s="191" t="s">
        <v>717</v>
      </c>
      <c r="DL34" s="191" t="s">
        <v>749</v>
      </c>
      <c r="DM34" s="191" t="s">
        <v>719</v>
      </c>
      <c r="DN34" s="191" t="s">
        <v>720</v>
      </c>
    </row>
    <row r="35" spans="1:118" x14ac:dyDescent="0.2">
      <c r="A35" s="190">
        <v>24</v>
      </c>
      <c r="B35" s="191" t="s">
        <v>13</v>
      </c>
      <c r="C35" s="192">
        <v>481</v>
      </c>
      <c r="D35" s="192">
        <v>1290</v>
      </c>
      <c r="E35" s="191" t="s">
        <v>632</v>
      </c>
      <c r="F35" s="191" t="s">
        <v>831</v>
      </c>
      <c r="G35" s="190" t="s">
        <v>777</v>
      </c>
      <c r="H35" s="190" t="s">
        <v>822</v>
      </c>
      <c r="I35" s="192">
        <v>37581</v>
      </c>
      <c r="J35" s="193" t="s">
        <v>636</v>
      </c>
      <c r="K35" s="190" t="s">
        <v>637</v>
      </c>
      <c r="L35" s="191" t="s">
        <v>638</v>
      </c>
      <c r="M35" s="191" t="s">
        <v>639</v>
      </c>
      <c r="N35" s="191" t="s">
        <v>640</v>
      </c>
      <c r="O35" s="191" t="s">
        <v>641</v>
      </c>
      <c r="P35" s="190" t="str">
        <f t="shared" si="14"/>
        <v>Non-1RS</v>
      </c>
      <c r="Q35" s="191" t="s">
        <v>739</v>
      </c>
      <c r="R35" s="191" t="s">
        <v>643</v>
      </c>
      <c r="S35" s="191" t="s">
        <v>644</v>
      </c>
      <c r="T35" s="191" t="s">
        <v>644</v>
      </c>
      <c r="U35" s="191" t="s">
        <v>645</v>
      </c>
      <c r="V35" s="191" t="s">
        <v>647</v>
      </c>
      <c r="W35" s="191" t="s">
        <v>647</v>
      </c>
      <c r="X35" s="190" t="str">
        <f t="shared" si="0"/>
        <v>Non-Lr18</v>
      </c>
      <c r="Y35" s="191" t="s">
        <v>648</v>
      </c>
      <c r="Z35" s="191" t="s">
        <v>753</v>
      </c>
      <c r="AA35" s="191" t="s">
        <v>754</v>
      </c>
      <c r="AB35" s="191" t="s">
        <v>651</v>
      </c>
      <c r="AC35" s="191" t="s">
        <v>652</v>
      </c>
      <c r="AD35" s="190" t="str">
        <f t="shared" si="1"/>
        <v>Non-Lr34</v>
      </c>
      <c r="AE35" s="191" t="s">
        <v>653</v>
      </c>
      <c r="AF35" s="191" t="s">
        <v>654</v>
      </c>
      <c r="AG35" s="191" t="s">
        <v>741</v>
      </c>
      <c r="AH35" s="191" t="s">
        <v>656</v>
      </c>
      <c r="AI35" s="191" t="s">
        <v>725</v>
      </c>
      <c r="AJ35" s="191" t="s">
        <v>826</v>
      </c>
      <c r="AK35" s="191" t="s">
        <v>659</v>
      </c>
      <c r="AL35" s="191" t="s">
        <v>660</v>
      </c>
      <c r="AM35" s="191" t="s">
        <v>661</v>
      </c>
      <c r="AN35" s="190" t="str">
        <f t="shared" si="2"/>
        <v>Non-Sr12</v>
      </c>
      <c r="AO35" s="191" t="s">
        <v>662</v>
      </c>
      <c r="AP35" s="191" t="s">
        <v>662</v>
      </c>
      <c r="AQ35" s="190" t="str">
        <f t="shared" si="3"/>
        <v>Non-Sr2</v>
      </c>
      <c r="AR35" s="191" t="s">
        <v>663</v>
      </c>
      <c r="AS35" s="191" t="s">
        <v>664</v>
      </c>
      <c r="AT35" s="191" t="s">
        <v>665</v>
      </c>
      <c r="AU35" s="191" t="s">
        <v>666</v>
      </c>
      <c r="AV35" s="191" t="s">
        <v>667</v>
      </c>
      <c r="AW35" s="191" t="s">
        <v>668</v>
      </c>
      <c r="AX35" s="191" t="s">
        <v>340</v>
      </c>
      <c r="AY35" s="191" t="s">
        <v>340</v>
      </c>
      <c r="AZ35" s="190" t="str">
        <f t="shared" si="4"/>
        <v>Non-Sr9b</v>
      </c>
      <c r="BA35" s="191" t="s">
        <v>742</v>
      </c>
      <c r="BB35" s="191" t="s">
        <v>726</v>
      </c>
      <c r="BC35" s="191" t="s">
        <v>670</v>
      </c>
      <c r="BD35" s="191" t="s">
        <v>671</v>
      </c>
      <c r="BE35" s="191" t="s">
        <v>671</v>
      </c>
      <c r="BF35" s="190" t="str">
        <f t="shared" si="5"/>
        <v>Non-Yr5</v>
      </c>
      <c r="BG35" s="191" t="s">
        <v>672</v>
      </c>
      <c r="BH35" s="191" t="s">
        <v>673</v>
      </c>
      <c r="BI35" s="191" t="s">
        <v>758</v>
      </c>
      <c r="BJ35" s="191" t="s">
        <v>758</v>
      </c>
      <c r="BK35" s="191" t="s">
        <v>758</v>
      </c>
      <c r="BL35" s="190" t="str">
        <f t="shared" si="6"/>
        <v>Non-PHS 3AS</v>
      </c>
      <c r="BM35" s="191" t="s">
        <v>674</v>
      </c>
      <c r="BN35" s="191" t="s">
        <v>727</v>
      </c>
      <c r="BO35" s="191" t="s">
        <v>676</v>
      </c>
      <c r="BP35" s="191" t="s">
        <v>744</v>
      </c>
      <c r="BQ35" s="190" t="str">
        <f t="shared" si="7"/>
        <v>Ppd-B1a-Insensitive</v>
      </c>
      <c r="BR35" s="191" t="s">
        <v>678</v>
      </c>
      <c r="BS35" s="191" t="s">
        <v>729</v>
      </c>
      <c r="BT35" s="191" t="s">
        <v>680</v>
      </c>
      <c r="BU35" s="191" t="s">
        <v>681</v>
      </c>
      <c r="BV35" s="191" t="s">
        <v>682</v>
      </c>
      <c r="BW35" s="191" t="s">
        <v>683</v>
      </c>
      <c r="BX35" s="191" t="s">
        <v>684</v>
      </c>
      <c r="BY35" s="191" t="s">
        <v>685</v>
      </c>
      <c r="BZ35" s="191" t="s">
        <v>686</v>
      </c>
      <c r="CA35" s="191" t="s">
        <v>805</v>
      </c>
      <c r="CB35" s="191" t="s">
        <v>805</v>
      </c>
      <c r="CC35" s="190" t="str">
        <f t="shared" si="8"/>
        <v>Het-Glu-A1</v>
      </c>
      <c r="CD35" s="191" t="s">
        <v>689</v>
      </c>
      <c r="CE35" s="191" t="s">
        <v>690</v>
      </c>
      <c r="CF35" s="190" t="str">
        <f t="shared" si="9"/>
        <v>Glu-B1a (Bx7)</v>
      </c>
      <c r="CG35" s="191" t="s">
        <v>691</v>
      </c>
      <c r="CH35" s="191" t="s">
        <v>692</v>
      </c>
      <c r="CI35" s="191" t="s">
        <v>693</v>
      </c>
      <c r="CJ35" s="191" t="s">
        <v>761</v>
      </c>
      <c r="CK35" s="191" t="s">
        <v>695</v>
      </c>
      <c r="CL35" s="191" t="s">
        <v>696</v>
      </c>
      <c r="CM35" s="191" t="s">
        <v>697</v>
      </c>
      <c r="CN35" s="190" t="str">
        <f t="shared" si="10"/>
        <v>Red</v>
      </c>
      <c r="CO35" s="191" t="s">
        <v>698</v>
      </c>
      <c r="CP35" s="191" t="s">
        <v>699</v>
      </c>
      <c r="CQ35" s="191" t="s">
        <v>700</v>
      </c>
      <c r="CR35" s="191" t="s">
        <v>733</v>
      </c>
      <c r="CS35" s="191" t="s">
        <v>702</v>
      </c>
      <c r="CT35" s="191" t="s">
        <v>703</v>
      </c>
      <c r="CU35" s="190" t="str">
        <f t="shared" si="11"/>
        <v>Pinb-D1b(hard)</v>
      </c>
      <c r="CV35" s="191" t="s">
        <v>704</v>
      </c>
      <c r="CW35" s="191" t="s">
        <v>705</v>
      </c>
      <c r="CX35" s="191" t="s">
        <v>706</v>
      </c>
      <c r="CY35" s="191" t="s">
        <v>747</v>
      </c>
      <c r="CZ35" s="190" t="str">
        <f t="shared" si="12"/>
        <v>Ppo-A1a</v>
      </c>
      <c r="DA35" s="191" t="s">
        <v>782</v>
      </c>
      <c r="DB35" s="191" t="s">
        <v>709</v>
      </c>
      <c r="DC35" s="190" t="str">
        <f t="shared" si="13"/>
        <v>Ppo-D1a(low)</v>
      </c>
      <c r="DD35" s="191" t="s">
        <v>748</v>
      </c>
      <c r="DE35" s="191" t="s">
        <v>711</v>
      </c>
      <c r="DF35" s="191" t="s">
        <v>712</v>
      </c>
      <c r="DG35" s="191" t="s">
        <v>713</v>
      </c>
      <c r="DH35" s="191" t="s">
        <v>714</v>
      </c>
      <c r="DI35" s="191" t="s">
        <v>735</v>
      </c>
      <c r="DJ35" s="191" t="s">
        <v>716</v>
      </c>
      <c r="DK35" s="191" t="s">
        <v>717</v>
      </c>
      <c r="DL35" s="191" t="s">
        <v>718</v>
      </c>
      <c r="DM35" s="191" t="s">
        <v>719</v>
      </c>
      <c r="DN35" s="191" t="s">
        <v>720</v>
      </c>
    </row>
    <row r="36" spans="1:118" x14ac:dyDescent="0.2">
      <c r="A36" s="190">
        <v>25</v>
      </c>
      <c r="B36" s="191" t="s">
        <v>164</v>
      </c>
      <c r="C36" s="192">
        <v>481</v>
      </c>
      <c r="D36" s="192">
        <v>1290</v>
      </c>
      <c r="E36" s="191" t="s">
        <v>632</v>
      </c>
      <c r="F36" s="191" t="s">
        <v>832</v>
      </c>
      <c r="G36" s="190" t="s">
        <v>751</v>
      </c>
      <c r="H36" s="190" t="s">
        <v>809</v>
      </c>
      <c r="I36" s="192">
        <v>51255</v>
      </c>
      <c r="J36" s="193" t="s">
        <v>636</v>
      </c>
      <c r="K36" s="190" t="s">
        <v>637</v>
      </c>
      <c r="L36" s="191" t="s">
        <v>752</v>
      </c>
      <c r="M36" s="191" t="s">
        <v>639</v>
      </c>
      <c r="N36" s="191" t="s">
        <v>640</v>
      </c>
      <c r="O36" s="191" t="s">
        <v>641</v>
      </c>
      <c r="P36" s="190" t="str">
        <f t="shared" si="14"/>
        <v>Non-1RS</v>
      </c>
      <c r="Q36" s="191" t="s">
        <v>739</v>
      </c>
      <c r="R36" s="191" t="s">
        <v>643</v>
      </c>
      <c r="S36" s="191" t="s">
        <v>644</v>
      </c>
      <c r="T36" s="191" t="s">
        <v>644</v>
      </c>
      <c r="U36" s="191" t="s">
        <v>645</v>
      </c>
      <c r="V36" s="191" t="s">
        <v>647</v>
      </c>
      <c r="W36" s="191" t="s">
        <v>647</v>
      </c>
      <c r="X36" s="190" t="str">
        <f t="shared" si="0"/>
        <v>Non-Lr18</v>
      </c>
      <c r="Y36" s="191" t="s">
        <v>648</v>
      </c>
      <c r="Z36" s="191" t="s">
        <v>649</v>
      </c>
      <c r="AA36" s="191" t="s">
        <v>650</v>
      </c>
      <c r="AB36" s="191" t="s">
        <v>651</v>
      </c>
      <c r="AC36" s="191" t="s">
        <v>652</v>
      </c>
      <c r="AD36" s="190" t="str">
        <f t="shared" si="1"/>
        <v>Non-Lr34</v>
      </c>
      <c r="AE36" s="191" t="s">
        <v>326</v>
      </c>
      <c r="AF36" s="191" t="s">
        <v>654</v>
      </c>
      <c r="AG36" s="191" t="s">
        <v>741</v>
      </c>
      <c r="AH36" s="191" t="s">
        <v>656</v>
      </c>
      <c r="AI36" s="191" t="s">
        <v>330</v>
      </c>
      <c r="AJ36" s="191" t="s">
        <v>658</v>
      </c>
      <c r="AK36" s="191" t="s">
        <v>659</v>
      </c>
      <c r="AL36" s="191" t="s">
        <v>660</v>
      </c>
      <c r="AM36" s="191" t="s">
        <v>660</v>
      </c>
      <c r="AN36" s="190" t="str">
        <f t="shared" si="2"/>
        <v>Non-Sr12</v>
      </c>
      <c r="AO36" s="191" t="s">
        <v>662</v>
      </c>
      <c r="AP36" s="191" t="s">
        <v>662</v>
      </c>
      <c r="AQ36" s="190" t="str">
        <f t="shared" si="3"/>
        <v>Non-Sr2</v>
      </c>
      <c r="AR36" s="191" t="s">
        <v>663</v>
      </c>
      <c r="AS36" s="191" t="s">
        <v>664</v>
      </c>
      <c r="AT36" s="191" t="s">
        <v>665</v>
      </c>
      <c r="AU36" s="191" t="s">
        <v>666</v>
      </c>
      <c r="AV36" s="191" t="s">
        <v>667</v>
      </c>
      <c r="AW36" s="191" t="s">
        <v>668</v>
      </c>
      <c r="AX36" s="191" t="s">
        <v>668</v>
      </c>
      <c r="AY36" s="191" t="s">
        <v>668</v>
      </c>
      <c r="AZ36" s="190" t="str">
        <f t="shared" si="4"/>
        <v>Non-Sr9b</v>
      </c>
      <c r="BA36" s="191" t="s">
        <v>742</v>
      </c>
      <c r="BB36" s="191" t="s">
        <v>726</v>
      </c>
      <c r="BC36" s="191" t="s">
        <v>670</v>
      </c>
      <c r="BD36" s="191" t="s">
        <v>671</v>
      </c>
      <c r="BE36" s="191" t="s">
        <v>671</v>
      </c>
      <c r="BF36" s="190" t="str">
        <f t="shared" si="5"/>
        <v>Non-Yr5</v>
      </c>
      <c r="BG36" s="191" t="s">
        <v>781</v>
      </c>
      <c r="BH36" s="190" t="s">
        <v>646</v>
      </c>
      <c r="BI36" s="191" t="s">
        <v>673</v>
      </c>
      <c r="BJ36" s="191" t="s">
        <v>758</v>
      </c>
      <c r="BK36" s="191" t="s">
        <v>758</v>
      </c>
      <c r="BL36" s="190" t="str">
        <f t="shared" si="6"/>
        <v>Non-PHS 3AS</v>
      </c>
      <c r="BM36" s="191" t="s">
        <v>767</v>
      </c>
      <c r="BN36" s="191" t="s">
        <v>727</v>
      </c>
      <c r="BO36" s="191" t="s">
        <v>676</v>
      </c>
      <c r="BP36" s="191" t="s">
        <v>744</v>
      </c>
      <c r="BQ36" s="190" t="str">
        <f t="shared" si="7"/>
        <v>Ppd-B1a-Insensitive</v>
      </c>
      <c r="BR36" s="191" t="s">
        <v>678</v>
      </c>
      <c r="BS36" s="191" t="s">
        <v>729</v>
      </c>
      <c r="BT36" s="191" t="s">
        <v>680</v>
      </c>
      <c r="BU36" s="191" t="s">
        <v>681</v>
      </c>
      <c r="BV36" s="191" t="s">
        <v>682</v>
      </c>
      <c r="BW36" s="191" t="s">
        <v>683</v>
      </c>
      <c r="BX36" s="191" t="s">
        <v>684</v>
      </c>
      <c r="BY36" s="191" t="s">
        <v>685</v>
      </c>
      <c r="BZ36" s="191" t="s">
        <v>686</v>
      </c>
      <c r="CA36" s="191" t="s">
        <v>687</v>
      </c>
      <c r="CB36" s="191" t="s">
        <v>688</v>
      </c>
      <c r="CC36" s="190" t="str">
        <f t="shared" si="8"/>
        <v>Glu-A1-Ax1</v>
      </c>
      <c r="CD36" s="191" t="s">
        <v>689</v>
      </c>
      <c r="CE36" s="191" t="s">
        <v>731</v>
      </c>
      <c r="CF36" s="190" t="str">
        <f t="shared" si="9"/>
        <v>Het-Glu-B1a.al</v>
      </c>
      <c r="CG36" s="191" t="s">
        <v>760</v>
      </c>
      <c r="CH36" s="191" t="s">
        <v>692</v>
      </c>
      <c r="CI36" s="191" t="s">
        <v>693</v>
      </c>
      <c r="CJ36" s="191" t="s">
        <v>761</v>
      </c>
      <c r="CK36" s="191" t="s">
        <v>695</v>
      </c>
      <c r="CL36" s="191" t="s">
        <v>762</v>
      </c>
      <c r="CM36" s="191" t="s">
        <v>646</v>
      </c>
      <c r="CN36" s="190" t="str">
        <f t="shared" si="10"/>
        <v>Possibly-White</v>
      </c>
      <c r="CO36" s="191" t="s">
        <v>698</v>
      </c>
      <c r="CP36" s="191" t="s">
        <v>699</v>
      </c>
      <c r="CQ36" s="191" t="s">
        <v>700</v>
      </c>
      <c r="CR36" s="191" t="s">
        <v>733</v>
      </c>
      <c r="CS36" s="191" t="s">
        <v>702</v>
      </c>
      <c r="CT36" s="191" t="s">
        <v>703</v>
      </c>
      <c r="CU36" s="190" t="str">
        <f t="shared" si="11"/>
        <v>Pinb-D1b(hard)</v>
      </c>
      <c r="CV36" s="191" t="s">
        <v>704</v>
      </c>
      <c r="CW36" s="191" t="s">
        <v>705</v>
      </c>
      <c r="CX36" s="191" t="s">
        <v>706</v>
      </c>
      <c r="CY36" s="191" t="s">
        <v>747</v>
      </c>
      <c r="CZ36" s="190" t="str">
        <f t="shared" si="12"/>
        <v>Ppo-A1a</v>
      </c>
      <c r="DA36" s="191" t="s">
        <v>807</v>
      </c>
      <c r="DB36" s="191" t="s">
        <v>709</v>
      </c>
      <c r="DC36" s="190" t="str">
        <f t="shared" si="13"/>
        <v>Ppo-D1b(high)</v>
      </c>
      <c r="DD36" s="191" t="s">
        <v>748</v>
      </c>
      <c r="DE36" s="191" t="s">
        <v>711</v>
      </c>
      <c r="DF36" s="191" t="s">
        <v>712</v>
      </c>
      <c r="DG36" s="191" t="s">
        <v>713</v>
      </c>
      <c r="DH36" s="191" t="s">
        <v>714</v>
      </c>
      <c r="DI36" s="191" t="s">
        <v>735</v>
      </c>
      <c r="DJ36" s="191" t="s">
        <v>716</v>
      </c>
      <c r="DK36" s="191" t="s">
        <v>717</v>
      </c>
      <c r="DL36" s="191" t="s">
        <v>383</v>
      </c>
      <c r="DM36" s="191" t="s">
        <v>719</v>
      </c>
      <c r="DN36" s="191" t="s">
        <v>720</v>
      </c>
    </row>
    <row r="37" spans="1:118" x14ac:dyDescent="0.2">
      <c r="A37" s="190">
        <v>26</v>
      </c>
      <c r="B37" s="191" t="s">
        <v>165</v>
      </c>
      <c r="C37" s="192">
        <v>481</v>
      </c>
      <c r="D37" s="192">
        <v>1290</v>
      </c>
      <c r="E37" s="191" t="s">
        <v>632</v>
      </c>
      <c r="F37" s="191" t="s">
        <v>833</v>
      </c>
      <c r="G37" s="190" t="s">
        <v>777</v>
      </c>
      <c r="H37" s="190" t="s">
        <v>809</v>
      </c>
      <c r="I37" s="192">
        <v>51256</v>
      </c>
      <c r="J37" s="193" t="s">
        <v>636</v>
      </c>
      <c r="K37" s="190" t="s">
        <v>637</v>
      </c>
      <c r="L37" s="191" t="s">
        <v>752</v>
      </c>
      <c r="M37" s="191" t="s">
        <v>639</v>
      </c>
      <c r="N37" s="191" t="s">
        <v>640</v>
      </c>
      <c r="O37" s="191" t="s">
        <v>641</v>
      </c>
      <c r="P37" s="190" t="str">
        <f t="shared" si="14"/>
        <v>Non-1RS</v>
      </c>
      <c r="Q37" s="191" t="s">
        <v>739</v>
      </c>
      <c r="R37" s="191" t="s">
        <v>643</v>
      </c>
      <c r="S37" s="191" t="s">
        <v>644</v>
      </c>
      <c r="T37" s="191" t="s">
        <v>644</v>
      </c>
      <c r="U37" s="191" t="s">
        <v>645</v>
      </c>
      <c r="V37" s="191" t="s">
        <v>647</v>
      </c>
      <c r="W37" s="191" t="s">
        <v>647</v>
      </c>
      <c r="X37" s="190" t="str">
        <f t="shared" si="0"/>
        <v>Non-Lr18</v>
      </c>
      <c r="Y37" s="191" t="s">
        <v>648</v>
      </c>
      <c r="Z37" s="191" t="s">
        <v>649</v>
      </c>
      <c r="AA37" s="191" t="s">
        <v>650</v>
      </c>
      <c r="AB37" s="191" t="s">
        <v>755</v>
      </c>
      <c r="AC37" s="191" t="s">
        <v>652</v>
      </c>
      <c r="AD37" s="190" t="str">
        <f t="shared" si="1"/>
        <v>Lr34</v>
      </c>
      <c r="AE37" s="191" t="s">
        <v>326</v>
      </c>
      <c r="AF37" s="191" t="s">
        <v>654</v>
      </c>
      <c r="AG37" s="191" t="s">
        <v>741</v>
      </c>
      <c r="AH37" s="191" t="s">
        <v>656</v>
      </c>
      <c r="AI37" s="191" t="s">
        <v>330</v>
      </c>
      <c r="AJ37" s="191" t="s">
        <v>658</v>
      </c>
      <c r="AK37" s="191" t="s">
        <v>659</v>
      </c>
      <c r="AL37" s="191" t="s">
        <v>660</v>
      </c>
      <c r="AM37" s="191" t="s">
        <v>333</v>
      </c>
      <c r="AN37" s="190" t="str">
        <f t="shared" si="2"/>
        <v>Non-Sr12</v>
      </c>
      <c r="AO37" s="191" t="s">
        <v>796</v>
      </c>
      <c r="AP37" s="191" t="s">
        <v>662</v>
      </c>
      <c r="AQ37" s="190" t="str">
        <f t="shared" si="3"/>
        <v>Non-Sr2</v>
      </c>
      <c r="AR37" s="191" t="s">
        <v>663</v>
      </c>
      <c r="AS37" s="191" t="s">
        <v>664</v>
      </c>
      <c r="AT37" s="191" t="s">
        <v>665</v>
      </c>
      <c r="AU37" s="191" t="s">
        <v>666</v>
      </c>
      <c r="AV37" s="191" t="s">
        <v>667</v>
      </c>
      <c r="AW37" s="191" t="s">
        <v>340</v>
      </c>
      <c r="AX37" s="191" t="s">
        <v>340</v>
      </c>
      <c r="AY37" s="191" t="s">
        <v>340</v>
      </c>
      <c r="AZ37" s="190" t="str">
        <f t="shared" si="4"/>
        <v>Sr9b</v>
      </c>
      <c r="BA37" s="191" t="s">
        <v>742</v>
      </c>
      <c r="BB37" s="191" t="s">
        <v>342</v>
      </c>
      <c r="BC37" s="191" t="s">
        <v>670</v>
      </c>
      <c r="BD37" s="191" t="s">
        <v>671</v>
      </c>
      <c r="BE37" s="191" t="s">
        <v>671</v>
      </c>
      <c r="BF37" s="190" t="str">
        <f t="shared" si="5"/>
        <v>Non-Yr5</v>
      </c>
      <c r="BG37" s="191" t="s">
        <v>781</v>
      </c>
      <c r="BH37" s="191" t="s">
        <v>743</v>
      </c>
      <c r="BI37" s="191" t="s">
        <v>673</v>
      </c>
      <c r="BJ37" s="191" t="s">
        <v>758</v>
      </c>
      <c r="BK37" s="191" t="s">
        <v>758</v>
      </c>
      <c r="BL37" s="190" t="str">
        <f t="shared" si="6"/>
        <v>Non-PHS 3AS</v>
      </c>
      <c r="BM37" s="191" t="s">
        <v>767</v>
      </c>
      <c r="BN37" s="191" t="s">
        <v>727</v>
      </c>
      <c r="BO37" s="191" t="s">
        <v>676</v>
      </c>
      <c r="BP37" s="191" t="s">
        <v>744</v>
      </c>
      <c r="BQ37" s="190" t="str">
        <f t="shared" si="7"/>
        <v>Ppd-B1a-Insensitive</v>
      </c>
      <c r="BR37" s="191" t="s">
        <v>678</v>
      </c>
      <c r="BS37" s="191" t="s">
        <v>679</v>
      </c>
      <c r="BT37" s="191" t="s">
        <v>680</v>
      </c>
      <c r="BU37" s="191" t="s">
        <v>681</v>
      </c>
      <c r="BV37" s="191" t="s">
        <v>682</v>
      </c>
      <c r="BW37" s="191" t="s">
        <v>683</v>
      </c>
      <c r="BX37" s="191" t="s">
        <v>684</v>
      </c>
      <c r="BY37" s="191" t="s">
        <v>685</v>
      </c>
      <c r="BZ37" s="191" t="s">
        <v>686</v>
      </c>
      <c r="CA37" s="191" t="s">
        <v>687</v>
      </c>
      <c r="CB37" s="191" t="s">
        <v>688</v>
      </c>
      <c r="CC37" s="190" t="str">
        <f t="shared" si="8"/>
        <v>Glu-A1-Ax1</v>
      </c>
      <c r="CD37" s="191" t="s">
        <v>689</v>
      </c>
      <c r="CE37" s="191" t="s">
        <v>690</v>
      </c>
      <c r="CF37" s="190" t="str">
        <f t="shared" si="9"/>
        <v>Glu-B1a (Bx7)</v>
      </c>
      <c r="CG37" s="191" t="s">
        <v>691</v>
      </c>
      <c r="CH37" s="191" t="s">
        <v>692</v>
      </c>
      <c r="CI37" s="191" t="s">
        <v>693</v>
      </c>
      <c r="CJ37" s="191" t="s">
        <v>694</v>
      </c>
      <c r="CK37" s="191" t="s">
        <v>695</v>
      </c>
      <c r="CL37" s="191" t="s">
        <v>762</v>
      </c>
      <c r="CM37" s="191" t="s">
        <v>646</v>
      </c>
      <c r="CN37" s="190" t="str">
        <f t="shared" si="10"/>
        <v>Red</v>
      </c>
      <c r="CO37" s="191" t="s">
        <v>746</v>
      </c>
      <c r="CP37" s="191" t="s">
        <v>699</v>
      </c>
      <c r="CQ37" s="191" t="s">
        <v>700</v>
      </c>
      <c r="CR37" s="191" t="s">
        <v>733</v>
      </c>
      <c r="CS37" s="191" t="s">
        <v>702</v>
      </c>
      <c r="CT37" s="191" t="s">
        <v>703</v>
      </c>
      <c r="CU37" s="190" t="str">
        <f t="shared" si="11"/>
        <v>Pinb-D1b(hard)</v>
      </c>
      <c r="CV37" s="191" t="s">
        <v>704</v>
      </c>
      <c r="CW37" s="191" t="s">
        <v>705</v>
      </c>
      <c r="CX37" s="191" t="s">
        <v>706</v>
      </c>
      <c r="CY37" s="191" t="s">
        <v>747</v>
      </c>
      <c r="CZ37" s="190" t="str">
        <f t="shared" si="12"/>
        <v>Ppo-A1a</v>
      </c>
      <c r="DA37" s="191" t="s">
        <v>782</v>
      </c>
      <c r="DB37" s="191" t="s">
        <v>709</v>
      </c>
      <c r="DC37" s="190" t="str">
        <f t="shared" si="13"/>
        <v>Ppo-D1a(low)</v>
      </c>
      <c r="DD37" s="191" t="s">
        <v>710</v>
      </c>
      <c r="DE37" s="191" t="s">
        <v>711</v>
      </c>
      <c r="DF37" s="191" t="s">
        <v>712</v>
      </c>
      <c r="DG37" s="191" t="s">
        <v>713</v>
      </c>
      <c r="DH37" s="191" t="s">
        <v>714</v>
      </c>
      <c r="DI37" s="191" t="s">
        <v>715</v>
      </c>
      <c r="DJ37" s="191" t="s">
        <v>716</v>
      </c>
      <c r="DK37" s="191" t="s">
        <v>717</v>
      </c>
      <c r="DL37" s="191" t="s">
        <v>383</v>
      </c>
      <c r="DM37" s="191" t="s">
        <v>719</v>
      </c>
      <c r="DN37" s="191" t="s">
        <v>720</v>
      </c>
    </row>
    <row r="38" spans="1:118" x14ac:dyDescent="0.2">
      <c r="A38" s="190">
        <v>27</v>
      </c>
      <c r="B38" s="191" t="s">
        <v>166</v>
      </c>
      <c r="C38" s="192">
        <v>481</v>
      </c>
      <c r="D38" s="192">
        <v>1290</v>
      </c>
      <c r="E38" s="191" t="s">
        <v>632</v>
      </c>
      <c r="F38" s="191" t="s">
        <v>834</v>
      </c>
      <c r="G38" s="190" t="s">
        <v>780</v>
      </c>
      <c r="H38" s="190" t="s">
        <v>809</v>
      </c>
      <c r="I38" s="192">
        <v>51257</v>
      </c>
      <c r="J38" s="193" t="s">
        <v>636</v>
      </c>
      <c r="K38" s="190" t="s">
        <v>637</v>
      </c>
      <c r="L38" s="191" t="s">
        <v>752</v>
      </c>
      <c r="M38" s="191" t="s">
        <v>267</v>
      </c>
      <c r="N38" s="191" t="s">
        <v>640</v>
      </c>
      <c r="O38" s="191" t="s">
        <v>641</v>
      </c>
      <c r="P38" s="190" t="str">
        <f t="shared" si="14"/>
        <v>Possible-Het-1RS</v>
      </c>
      <c r="Q38" s="190" t="s">
        <v>646</v>
      </c>
      <c r="R38" s="191" t="s">
        <v>643</v>
      </c>
      <c r="S38" s="191" t="s">
        <v>644</v>
      </c>
      <c r="T38" s="191" t="s">
        <v>644</v>
      </c>
      <c r="U38" s="191" t="s">
        <v>645</v>
      </c>
      <c r="V38" s="191" t="s">
        <v>647</v>
      </c>
      <c r="W38" s="191" t="s">
        <v>647</v>
      </c>
      <c r="X38" s="190" t="str">
        <f t="shared" si="0"/>
        <v>Non-Lr18</v>
      </c>
      <c r="Y38" s="191" t="s">
        <v>648</v>
      </c>
      <c r="Z38" s="191" t="s">
        <v>649</v>
      </c>
      <c r="AA38" s="191" t="s">
        <v>650</v>
      </c>
      <c r="AB38" s="191" t="s">
        <v>651</v>
      </c>
      <c r="AC38" s="191" t="s">
        <v>652</v>
      </c>
      <c r="AD38" s="190" t="str">
        <f t="shared" si="1"/>
        <v>Non-Lr34</v>
      </c>
      <c r="AE38" s="191" t="s">
        <v>771</v>
      </c>
      <c r="AF38" s="191" t="s">
        <v>654</v>
      </c>
      <c r="AG38" s="191" t="s">
        <v>655</v>
      </c>
      <c r="AH38" s="191" t="s">
        <v>656</v>
      </c>
      <c r="AI38" s="191" t="s">
        <v>330</v>
      </c>
      <c r="AJ38" s="191" t="s">
        <v>658</v>
      </c>
      <c r="AK38" s="191" t="s">
        <v>659</v>
      </c>
      <c r="AL38" s="191" t="s">
        <v>660</v>
      </c>
      <c r="AM38" s="191" t="s">
        <v>661</v>
      </c>
      <c r="AN38" s="190" t="str">
        <f t="shared" si="2"/>
        <v>Non-Sr12</v>
      </c>
      <c r="AO38" s="191" t="s">
        <v>662</v>
      </c>
      <c r="AP38" s="191" t="s">
        <v>662</v>
      </c>
      <c r="AQ38" s="190" t="str">
        <f t="shared" si="3"/>
        <v>Non-Sr2</v>
      </c>
      <c r="AR38" s="191" t="s">
        <v>663</v>
      </c>
      <c r="AS38" s="191" t="s">
        <v>664</v>
      </c>
      <c r="AT38" s="191" t="s">
        <v>665</v>
      </c>
      <c r="AU38" s="191" t="s">
        <v>666</v>
      </c>
      <c r="AV38" s="191" t="s">
        <v>667</v>
      </c>
      <c r="AW38" s="191" t="s">
        <v>757</v>
      </c>
      <c r="AX38" s="191" t="s">
        <v>340</v>
      </c>
      <c r="AY38" s="191" t="s">
        <v>757</v>
      </c>
      <c r="AZ38" s="190" t="str">
        <f t="shared" si="4"/>
        <v>Het-Sr9b</v>
      </c>
      <c r="BA38" s="191" t="s">
        <v>742</v>
      </c>
      <c r="BB38" s="191" t="s">
        <v>342</v>
      </c>
      <c r="BC38" s="191" t="s">
        <v>670</v>
      </c>
      <c r="BD38" s="191" t="s">
        <v>671</v>
      </c>
      <c r="BE38" s="191" t="s">
        <v>671</v>
      </c>
      <c r="BF38" s="190" t="str">
        <f t="shared" si="5"/>
        <v>Non-Yr5</v>
      </c>
      <c r="BG38" s="191" t="s">
        <v>672</v>
      </c>
      <c r="BH38" s="191" t="s">
        <v>673</v>
      </c>
      <c r="BI38" s="191" t="s">
        <v>673</v>
      </c>
      <c r="BJ38" s="191" t="s">
        <v>758</v>
      </c>
      <c r="BK38" s="191" t="s">
        <v>758</v>
      </c>
      <c r="BL38" s="190" t="str">
        <f t="shared" si="6"/>
        <v>Non-PHS 3AS</v>
      </c>
      <c r="BM38" s="191" t="s">
        <v>767</v>
      </c>
      <c r="BN38" s="191" t="s">
        <v>675</v>
      </c>
      <c r="BO38" s="191" t="s">
        <v>676</v>
      </c>
      <c r="BP38" s="191" t="s">
        <v>744</v>
      </c>
      <c r="BQ38" s="190" t="str">
        <f t="shared" si="7"/>
        <v>Ppd-B1a-Insensitive</v>
      </c>
      <c r="BR38" s="191" t="s">
        <v>678</v>
      </c>
      <c r="BS38" s="193" t="s">
        <v>679</v>
      </c>
      <c r="BT38" s="191" t="s">
        <v>730</v>
      </c>
      <c r="BU38" s="191" t="s">
        <v>681</v>
      </c>
      <c r="BV38" s="191" t="s">
        <v>682</v>
      </c>
      <c r="BW38" s="191" t="s">
        <v>683</v>
      </c>
      <c r="BX38" s="191" t="s">
        <v>684</v>
      </c>
      <c r="BY38" s="191" t="s">
        <v>685</v>
      </c>
      <c r="BZ38" s="191" t="s">
        <v>686</v>
      </c>
      <c r="CA38" s="191" t="s">
        <v>687</v>
      </c>
      <c r="CB38" s="191" t="s">
        <v>688</v>
      </c>
      <c r="CC38" s="190" t="str">
        <f t="shared" si="8"/>
        <v>Glu-A1-Ax1</v>
      </c>
      <c r="CD38" s="191" t="s">
        <v>689</v>
      </c>
      <c r="CE38" s="191" t="s">
        <v>690</v>
      </c>
      <c r="CF38" s="190" t="str">
        <f t="shared" si="9"/>
        <v>Glu-B1a (Bx7)</v>
      </c>
      <c r="CG38" s="191" t="s">
        <v>691</v>
      </c>
      <c r="CH38" s="191" t="s">
        <v>692</v>
      </c>
      <c r="CI38" s="191" t="s">
        <v>693</v>
      </c>
      <c r="CJ38" s="191" t="s">
        <v>694</v>
      </c>
      <c r="CK38" s="191" t="s">
        <v>695</v>
      </c>
      <c r="CL38" s="191" t="s">
        <v>762</v>
      </c>
      <c r="CM38" s="191" t="s">
        <v>697</v>
      </c>
      <c r="CN38" s="190" t="str">
        <f t="shared" si="10"/>
        <v>Red</v>
      </c>
      <c r="CO38" s="191" t="s">
        <v>746</v>
      </c>
      <c r="CP38" s="191" t="s">
        <v>699</v>
      </c>
      <c r="CQ38" s="191" t="s">
        <v>786</v>
      </c>
      <c r="CR38" s="191" t="s">
        <v>701</v>
      </c>
      <c r="CS38" s="191" t="s">
        <v>702</v>
      </c>
      <c r="CT38" s="191" t="s">
        <v>703</v>
      </c>
      <c r="CU38" s="190" t="str">
        <f t="shared" si="11"/>
        <v>Pinb-D1a(soft)</v>
      </c>
      <c r="CV38" s="191" t="s">
        <v>704</v>
      </c>
      <c r="CW38" s="191" t="s">
        <v>705</v>
      </c>
      <c r="CX38" s="191" t="s">
        <v>706</v>
      </c>
      <c r="CY38" s="191" t="s">
        <v>747</v>
      </c>
      <c r="CZ38" s="190" t="str">
        <f t="shared" si="12"/>
        <v>Ppo-A1a</v>
      </c>
      <c r="DA38" s="191" t="s">
        <v>708</v>
      </c>
      <c r="DB38" s="191" t="s">
        <v>709</v>
      </c>
      <c r="DC38" s="190" t="str">
        <f t="shared" si="13"/>
        <v>Het-Ppo-D1</v>
      </c>
      <c r="DD38" s="191" t="s">
        <v>764</v>
      </c>
      <c r="DE38" s="191" t="s">
        <v>711</v>
      </c>
      <c r="DF38" s="191" t="s">
        <v>789</v>
      </c>
      <c r="DG38" s="191" t="s">
        <v>713</v>
      </c>
      <c r="DH38" s="191" t="s">
        <v>714</v>
      </c>
      <c r="DI38" s="191" t="s">
        <v>735</v>
      </c>
      <c r="DJ38" s="191" t="s">
        <v>716</v>
      </c>
      <c r="DK38" s="191" t="s">
        <v>717</v>
      </c>
      <c r="DL38" s="191" t="s">
        <v>383</v>
      </c>
      <c r="DM38" s="191" t="s">
        <v>719</v>
      </c>
      <c r="DN38" s="191" t="s">
        <v>720</v>
      </c>
    </row>
    <row r="39" spans="1:118" x14ac:dyDescent="0.2">
      <c r="A39" s="190">
        <v>28</v>
      </c>
      <c r="B39" s="191" t="s">
        <v>167</v>
      </c>
      <c r="C39" s="192">
        <v>481</v>
      </c>
      <c r="D39" s="192">
        <v>1290</v>
      </c>
      <c r="E39" s="191" t="s">
        <v>632</v>
      </c>
      <c r="F39" s="191" t="s">
        <v>835</v>
      </c>
      <c r="G39" s="190" t="s">
        <v>785</v>
      </c>
      <c r="H39" s="190" t="s">
        <v>809</v>
      </c>
      <c r="I39" s="192">
        <v>51258</v>
      </c>
      <c r="J39" s="193" t="s">
        <v>636</v>
      </c>
      <c r="K39" s="190" t="s">
        <v>637</v>
      </c>
      <c r="L39" s="191" t="s">
        <v>752</v>
      </c>
      <c r="M39" s="191" t="s">
        <v>639</v>
      </c>
      <c r="N39" s="191" t="s">
        <v>640</v>
      </c>
      <c r="O39" s="191" t="s">
        <v>641</v>
      </c>
      <c r="P39" s="190" t="str">
        <f t="shared" si="14"/>
        <v>Non-1RS</v>
      </c>
      <c r="Q39" s="191" t="s">
        <v>739</v>
      </c>
      <c r="R39" s="191" t="s">
        <v>643</v>
      </c>
      <c r="S39" s="191" t="s">
        <v>644</v>
      </c>
      <c r="T39" s="191" t="s">
        <v>644</v>
      </c>
      <c r="U39" s="191" t="s">
        <v>645</v>
      </c>
      <c r="V39" s="191" t="s">
        <v>647</v>
      </c>
      <c r="W39" s="191" t="s">
        <v>647</v>
      </c>
      <c r="X39" s="190" t="str">
        <f t="shared" si="0"/>
        <v>Non-Lr18</v>
      </c>
      <c r="Y39" s="191" t="s">
        <v>648</v>
      </c>
      <c r="Z39" s="191" t="s">
        <v>649</v>
      </c>
      <c r="AA39" s="191" t="s">
        <v>650</v>
      </c>
      <c r="AB39" s="191" t="s">
        <v>651</v>
      </c>
      <c r="AC39" s="191" t="s">
        <v>652</v>
      </c>
      <c r="AD39" s="190" t="str">
        <f t="shared" si="1"/>
        <v>Non-Lr34</v>
      </c>
      <c r="AE39" s="191" t="s">
        <v>326</v>
      </c>
      <c r="AF39" s="191" t="s">
        <v>654</v>
      </c>
      <c r="AG39" s="191" t="s">
        <v>741</v>
      </c>
      <c r="AH39" s="191" t="s">
        <v>656</v>
      </c>
      <c r="AI39" s="191" t="s">
        <v>330</v>
      </c>
      <c r="AJ39" s="191" t="s">
        <v>658</v>
      </c>
      <c r="AK39" s="191" t="s">
        <v>659</v>
      </c>
      <c r="AL39" s="191" t="s">
        <v>660</v>
      </c>
      <c r="AM39" s="191" t="s">
        <v>660</v>
      </c>
      <c r="AN39" s="190" t="str">
        <f t="shared" si="2"/>
        <v>Non-Sr12</v>
      </c>
      <c r="AO39" s="191" t="s">
        <v>662</v>
      </c>
      <c r="AP39" s="191" t="s">
        <v>662</v>
      </c>
      <c r="AQ39" s="190" t="str">
        <f t="shared" si="3"/>
        <v>Non-Sr2</v>
      </c>
      <c r="AR39" s="191" t="s">
        <v>663</v>
      </c>
      <c r="AS39" s="191" t="s">
        <v>664</v>
      </c>
      <c r="AT39" s="191" t="s">
        <v>665</v>
      </c>
      <c r="AU39" s="191" t="s">
        <v>666</v>
      </c>
      <c r="AV39" s="191" t="s">
        <v>667</v>
      </c>
      <c r="AW39" s="191" t="s">
        <v>340</v>
      </c>
      <c r="AX39" s="191" t="s">
        <v>340</v>
      </c>
      <c r="AY39" s="191" t="s">
        <v>340</v>
      </c>
      <c r="AZ39" s="190" t="str">
        <f t="shared" si="4"/>
        <v>Sr9b</v>
      </c>
      <c r="BA39" s="191" t="s">
        <v>742</v>
      </c>
      <c r="BB39" s="191" t="s">
        <v>342</v>
      </c>
      <c r="BC39" s="191" t="s">
        <v>670</v>
      </c>
      <c r="BD39" s="191" t="s">
        <v>671</v>
      </c>
      <c r="BE39" s="191" t="s">
        <v>671</v>
      </c>
      <c r="BF39" s="190" t="str">
        <f t="shared" si="5"/>
        <v>Non-Yr5</v>
      </c>
      <c r="BG39" s="191" t="s">
        <v>781</v>
      </c>
      <c r="BH39" s="191" t="s">
        <v>743</v>
      </c>
      <c r="BI39" s="191" t="s">
        <v>673</v>
      </c>
      <c r="BJ39" s="191" t="s">
        <v>758</v>
      </c>
      <c r="BK39" s="191" t="s">
        <v>758</v>
      </c>
      <c r="BL39" s="190" t="str">
        <f t="shared" si="6"/>
        <v>Non-PHS 3AS</v>
      </c>
      <c r="BM39" s="191" t="s">
        <v>767</v>
      </c>
      <c r="BN39" s="191" t="s">
        <v>727</v>
      </c>
      <c r="BO39" s="191" t="s">
        <v>676</v>
      </c>
      <c r="BP39" s="191" t="s">
        <v>744</v>
      </c>
      <c r="BQ39" s="190" t="str">
        <f t="shared" si="7"/>
        <v>Ppd-B1a-Insensitive</v>
      </c>
      <c r="BR39" s="191" t="s">
        <v>678</v>
      </c>
      <c r="BS39" s="193" t="s">
        <v>679</v>
      </c>
      <c r="BT39" s="191" t="s">
        <v>680</v>
      </c>
      <c r="BU39" s="191" t="s">
        <v>681</v>
      </c>
      <c r="BV39" s="191" t="s">
        <v>682</v>
      </c>
      <c r="BW39" s="191" t="s">
        <v>683</v>
      </c>
      <c r="BX39" s="191" t="s">
        <v>684</v>
      </c>
      <c r="BY39" s="191" t="s">
        <v>685</v>
      </c>
      <c r="BZ39" s="191" t="s">
        <v>686</v>
      </c>
      <c r="CA39" s="191" t="s">
        <v>805</v>
      </c>
      <c r="CB39" s="191" t="s">
        <v>688</v>
      </c>
      <c r="CC39" s="190" t="str">
        <f t="shared" si="8"/>
        <v>Het-Glu-A1-(Ax1,null)</v>
      </c>
      <c r="CD39" s="191" t="s">
        <v>689</v>
      </c>
      <c r="CE39" s="191" t="s">
        <v>690</v>
      </c>
      <c r="CF39" s="190" t="str">
        <f t="shared" si="9"/>
        <v>Glu-B1a (Bx7)</v>
      </c>
      <c r="CG39" s="191" t="s">
        <v>691</v>
      </c>
      <c r="CH39" s="191" t="s">
        <v>692</v>
      </c>
      <c r="CI39" s="191" t="s">
        <v>693</v>
      </c>
      <c r="CJ39" s="191" t="s">
        <v>694</v>
      </c>
      <c r="CK39" s="191" t="s">
        <v>695</v>
      </c>
      <c r="CL39" s="191" t="s">
        <v>762</v>
      </c>
      <c r="CM39" s="191" t="s">
        <v>697</v>
      </c>
      <c r="CN39" s="190" t="str">
        <f t="shared" si="10"/>
        <v>Red</v>
      </c>
      <c r="CO39" s="191" t="s">
        <v>698</v>
      </c>
      <c r="CP39" s="191" t="s">
        <v>699</v>
      </c>
      <c r="CQ39" s="191" t="s">
        <v>700</v>
      </c>
      <c r="CR39" s="191" t="s">
        <v>733</v>
      </c>
      <c r="CS39" s="191" t="s">
        <v>702</v>
      </c>
      <c r="CT39" s="191" t="s">
        <v>703</v>
      </c>
      <c r="CU39" s="190" t="str">
        <f t="shared" si="11"/>
        <v>Pinb-D1b(hard)</v>
      </c>
      <c r="CV39" s="191" t="s">
        <v>704</v>
      </c>
      <c r="CW39" s="191" t="s">
        <v>705</v>
      </c>
      <c r="CX39" s="191" t="s">
        <v>706</v>
      </c>
      <c r="CY39" s="191" t="s">
        <v>747</v>
      </c>
      <c r="CZ39" s="190" t="str">
        <f t="shared" si="12"/>
        <v>Ppo-A1a</v>
      </c>
      <c r="DA39" s="191" t="s">
        <v>807</v>
      </c>
      <c r="DB39" s="191" t="s">
        <v>709</v>
      </c>
      <c r="DC39" s="190" t="str">
        <f t="shared" si="13"/>
        <v>Ppo-D1b(high)</v>
      </c>
      <c r="DD39" s="191" t="s">
        <v>748</v>
      </c>
      <c r="DE39" s="191" t="s">
        <v>711</v>
      </c>
      <c r="DF39" s="191" t="s">
        <v>712</v>
      </c>
      <c r="DG39" s="191" t="s">
        <v>713</v>
      </c>
      <c r="DH39" s="191" t="s">
        <v>714</v>
      </c>
      <c r="DI39" s="191" t="s">
        <v>735</v>
      </c>
      <c r="DJ39" s="191" t="s">
        <v>716</v>
      </c>
      <c r="DK39" s="191" t="s">
        <v>717</v>
      </c>
      <c r="DL39" s="191" t="s">
        <v>383</v>
      </c>
      <c r="DM39" s="191" t="s">
        <v>719</v>
      </c>
      <c r="DN39" s="191" t="s">
        <v>720</v>
      </c>
    </row>
    <row r="40" spans="1:118" x14ac:dyDescent="0.2">
      <c r="A40" s="190">
        <v>29</v>
      </c>
      <c r="B40" s="191" t="s">
        <v>168</v>
      </c>
      <c r="C40" s="192">
        <v>481</v>
      </c>
      <c r="D40" s="192">
        <v>1290</v>
      </c>
      <c r="E40" s="191" t="s">
        <v>632</v>
      </c>
      <c r="F40" s="191" t="s">
        <v>836</v>
      </c>
      <c r="G40" s="190" t="s">
        <v>788</v>
      </c>
      <c r="H40" s="190" t="s">
        <v>809</v>
      </c>
      <c r="I40" s="192">
        <v>51259</v>
      </c>
      <c r="J40" s="193" t="s">
        <v>636</v>
      </c>
      <c r="K40" s="190" t="s">
        <v>637</v>
      </c>
      <c r="L40" s="191" t="s">
        <v>752</v>
      </c>
      <c r="M40" s="191" t="s">
        <v>639</v>
      </c>
      <c r="N40" s="191" t="s">
        <v>640</v>
      </c>
      <c r="O40" s="191" t="s">
        <v>641</v>
      </c>
      <c r="P40" s="190" t="str">
        <f t="shared" si="14"/>
        <v>Non-1RS</v>
      </c>
      <c r="Q40" s="191" t="s">
        <v>739</v>
      </c>
      <c r="R40" s="191" t="s">
        <v>643</v>
      </c>
      <c r="S40" s="191" t="s">
        <v>644</v>
      </c>
      <c r="T40" s="191" t="s">
        <v>644</v>
      </c>
      <c r="U40" s="191" t="s">
        <v>645</v>
      </c>
      <c r="V40" s="191" t="s">
        <v>647</v>
      </c>
      <c r="W40" s="191" t="s">
        <v>647</v>
      </c>
      <c r="X40" s="190" t="str">
        <f t="shared" si="0"/>
        <v>Non-Lr18</v>
      </c>
      <c r="Y40" s="191" t="s">
        <v>648</v>
      </c>
      <c r="Z40" s="191" t="s">
        <v>649</v>
      </c>
      <c r="AA40" s="191" t="s">
        <v>650</v>
      </c>
      <c r="AB40" s="191" t="s">
        <v>651</v>
      </c>
      <c r="AC40" s="191" t="s">
        <v>652</v>
      </c>
      <c r="AD40" s="190" t="str">
        <f t="shared" si="1"/>
        <v>Non-Lr34</v>
      </c>
      <c r="AE40" s="191" t="s">
        <v>653</v>
      </c>
      <c r="AF40" s="191" t="s">
        <v>654</v>
      </c>
      <c r="AG40" s="191" t="s">
        <v>741</v>
      </c>
      <c r="AH40" s="191" t="s">
        <v>656</v>
      </c>
      <c r="AI40" s="191" t="s">
        <v>725</v>
      </c>
      <c r="AJ40" s="191" t="s">
        <v>658</v>
      </c>
      <c r="AK40" s="191" t="s">
        <v>659</v>
      </c>
      <c r="AL40" s="191" t="s">
        <v>333</v>
      </c>
      <c r="AM40" s="191" t="s">
        <v>333</v>
      </c>
      <c r="AN40" s="190" t="str">
        <f t="shared" si="2"/>
        <v>Sr12</v>
      </c>
      <c r="AO40" s="191" t="s">
        <v>662</v>
      </c>
      <c r="AP40" s="191" t="s">
        <v>662</v>
      </c>
      <c r="AQ40" s="190" t="str">
        <f t="shared" si="3"/>
        <v>Non-Sr2</v>
      </c>
      <c r="AR40" s="191" t="s">
        <v>663</v>
      </c>
      <c r="AS40" s="191" t="s">
        <v>664</v>
      </c>
      <c r="AT40" s="191" t="s">
        <v>665</v>
      </c>
      <c r="AU40" s="191" t="s">
        <v>666</v>
      </c>
      <c r="AV40" s="191" t="s">
        <v>667</v>
      </c>
      <c r="AW40" s="191" t="s">
        <v>668</v>
      </c>
      <c r="AX40" s="191" t="s">
        <v>668</v>
      </c>
      <c r="AY40" s="191" t="s">
        <v>668</v>
      </c>
      <c r="AZ40" s="190" t="str">
        <f t="shared" si="4"/>
        <v>Non-Sr9b</v>
      </c>
      <c r="BA40" s="191" t="s">
        <v>742</v>
      </c>
      <c r="BB40" s="191" t="s">
        <v>726</v>
      </c>
      <c r="BC40" s="191" t="s">
        <v>670</v>
      </c>
      <c r="BD40" s="191" t="s">
        <v>671</v>
      </c>
      <c r="BE40" s="191" t="s">
        <v>671</v>
      </c>
      <c r="BF40" s="190" t="str">
        <f t="shared" si="5"/>
        <v>Non-Yr5</v>
      </c>
      <c r="BG40" s="191" t="s">
        <v>781</v>
      </c>
      <c r="BH40" s="191" t="s">
        <v>673</v>
      </c>
      <c r="BI40" s="191" t="s">
        <v>673</v>
      </c>
      <c r="BJ40" s="191" t="s">
        <v>673</v>
      </c>
      <c r="BK40" s="191" t="s">
        <v>673</v>
      </c>
      <c r="BL40" s="190" t="str">
        <f t="shared" si="6"/>
        <v>Non-PHS 3AS</v>
      </c>
      <c r="BM40" s="191" t="s">
        <v>674</v>
      </c>
      <c r="BN40" s="191" t="s">
        <v>675</v>
      </c>
      <c r="BO40" s="191" t="s">
        <v>676</v>
      </c>
      <c r="BP40" s="191" t="s">
        <v>744</v>
      </c>
      <c r="BQ40" s="190" t="str">
        <f t="shared" si="7"/>
        <v>Ppd-B1a-Insensitive</v>
      </c>
      <c r="BR40" s="191" t="s">
        <v>768</v>
      </c>
      <c r="BS40" s="193" t="s">
        <v>729</v>
      </c>
      <c r="BT40" s="191" t="s">
        <v>730</v>
      </c>
      <c r="BU40" s="191" t="s">
        <v>681</v>
      </c>
      <c r="BV40" s="191" t="s">
        <v>682</v>
      </c>
      <c r="BW40" s="191" t="s">
        <v>683</v>
      </c>
      <c r="BX40" s="191" t="s">
        <v>684</v>
      </c>
      <c r="BY40" s="191" t="s">
        <v>685</v>
      </c>
      <c r="BZ40" s="191" t="s">
        <v>686</v>
      </c>
      <c r="CA40" s="191" t="s">
        <v>687</v>
      </c>
      <c r="CB40" s="191" t="s">
        <v>688</v>
      </c>
      <c r="CC40" s="190" t="str">
        <f t="shared" si="8"/>
        <v>Glu-A1-Ax1</v>
      </c>
      <c r="CD40" s="191" t="s">
        <v>689</v>
      </c>
      <c r="CE40" s="191" t="s">
        <v>690</v>
      </c>
      <c r="CF40" s="190" t="str">
        <f t="shared" si="9"/>
        <v>Glu-B1a (Bx7)</v>
      </c>
      <c r="CG40" s="191" t="s">
        <v>691</v>
      </c>
      <c r="CH40" s="191" t="s">
        <v>692</v>
      </c>
      <c r="CI40" s="191" t="s">
        <v>693</v>
      </c>
      <c r="CJ40" s="191" t="s">
        <v>761</v>
      </c>
      <c r="CK40" s="191" t="s">
        <v>695</v>
      </c>
      <c r="CL40" s="191" t="s">
        <v>762</v>
      </c>
      <c r="CM40" s="191" t="s">
        <v>646</v>
      </c>
      <c r="CN40" s="190" t="str">
        <f t="shared" si="10"/>
        <v>Possibly-White</v>
      </c>
      <c r="CO40" s="191" t="s">
        <v>698</v>
      </c>
      <c r="CP40" s="191" t="s">
        <v>699</v>
      </c>
      <c r="CQ40" s="191" t="s">
        <v>700</v>
      </c>
      <c r="CR40" s="191" t="s">
        <v>733</v>
      </c>
      <c r="CS40" s="191" t="s">
        <v>702</v>
      </c>
      <c r="CT40" s="191" t="s">
        <v>703</v>
      </c>
      <c r="CU40" s="190" t="str">
        <f t="shared" si="11"/>
        <v>Pinb-D1b(hard)</v>
      </c>
      <c r="CV40" s="191" t="s">
        <v>704</v>
      </c>
      <c r="CW40" s="191" t="s">
        <v>769</v>
      </c>
      <c r="CX40" s="191" t="s">
        <v>706</v>
      </c>
      <c r="CY40" s="191" t="s">
        <v>747</v>
      </c>
      <c r="CZ40" s="190" t="str">
        <f t="shared" si="12"/>
        <v>Ppo-A1a</v>
      </c>
      <c r="DA40" s="191" t="s">
        <v>708</v>
      </c>
      <c r="DB40" s="191" t="s">
        <v>709</v>
      </c>
      <c r="DC40" s="190" t="str">
        <f t="shared" si="13"/>
        <v>Het-Ppo-D1</v>
      </c>
      <c r="DD40" s="191" t="s">
        <v>748</v>
      </c>
      <c r="DE40" s="191" t="s">
        <v>711</v>
      </c>
      <c r="DF40" s="191" t="s">
        <v>789</v>
      </c>
      <c r="DG40" s="191" t="s">
        <v>790</v>
      </c>
      <c r="DH40" s="191" t="s">
        <v>714</v>
      </c>
      <c r="DI40" s="191" t="s">
        <v>735</v>
      </c>
      <c r="DJ40" s="191" t="s">
        <v>716</v>
      </c>
      <c r="DK40" s="191" t="s">
        <v>717</v>
      </c>
      <c r="DL40" s="191" t="s">
        <v>383</v>
      </c>
      <c r="DM40" s="191" t="s">
        <v>719</v>
      </c>
      <c r="DN40" s="191" t="s">
        <v>720</v>
      </c>
    </row>
    <row r="41" spans="1:118" x14ac:dyDescent="0.2">
      <c r="A41" s="190">
        <v>30</v>
      </c>
      <c r="B41" s="191" t="s">
        <v>169</v>
      </c>
      <c r="C41" s="192">
        <v>481</v>
      </c>
      <c r="D41" s="192">
        <v>1290</v>
      </c>
      <c r="E41" s="191" t="s">
        <v>632</v>
      </c>
      <c r="F41" s="191" t="s">
        <v>837</v>
      </c>
      <c r="G41" s="190" t="s">
        <v>634</v>
      </c>
      <c r="H41" s="190" t="s">
        <v>838</v>
      </c>
      <c r="I41" s="192">
        <v>51260</v>
      </c>
      <c r="J41" s="193" t="s">
        <v>636</v>
      </c>
      <c r="K41" s="190" t="s">
        <v>637</v>
      </c>
      <c r="L41" s="191" t="s">
        <v>638</v>
      </c>
      <c r="M41" s="191" t="s">
        <v>639</v>
      </c>
      <c r="N41" s="191" t="s">
        <v>640</v>
      </c>
      <c r="O41" s="191" t="s">
        <v>641</v>
      </c>
      <c r="P41" s="190" t="str">
        <f t="shared" si="14"/>
        <v>Non-1RS</v>
      </c>
      <c r="Q41" s="191" t="s">
        <v>724</v>
      </c>
      <c r="R41" s="191" t="s">
        <v>839</v>
      </c>
      <c r="S41" s="191" t="s">
        <v>644</v>
      </c>
      <c r="T41" s="191" t="s">
        <v>644</v>
      </c>
      <c r="U41" s="191" t="s">
        <v>645</v>
      </c>
      <c r="V41" s="191" t="s">
        <v>647</v>
      </c>
      <c r="W41" s="191" t="s">
        <v>647</v>
      </c>
      <c r="X41" s="190" t="str">
        <f t="shared" si="0"/>
        <v>Non-Lr18</v>
      </c>
      <c r="Y41" s="191" t="s">
        <v>648</v>
      </c>
      <c r="Z41" s="191" t="s">
        <v>649</v>
      </c>
      <c r="AA41" s="191" t="s">
        <v>650</v>
      </c>
      <c r="AB41" s="191" t="s">
        <v>651</v>
      </c>
      <c r="AC41" s="191" t="s">
        <v>652</v>
      </c>
      <c r="AD41" s="190" t="str">
        <f t="shared" si="1"/>
        <v>Non-Lr34</v>
      </c>
      <c r="AE41" s="191" t="s">
        <v>653</v>
      </c>
      <c r="AF41" s="191" t="s">
        <v>654</v>
      </c>
      <c r="AG41" s="191" t="s">
        <v>741</v>
      </c>
      <c r="AH41" s="191" t="s">
        <v>656</v>
      </c>
      <c r="AI41" s="191" t="s">
        <v>725</v>
      </c>
      <c r="AJ41" s="191" t="s">
        <v>331</v>
      </c>
      <c r="AK41" s="191" t="s">
        <v>659</v>
      </c>
      <c r="AL41" s="191" t="s">
        <v>660</v>
      </c>
      <c r="AM41" s="191" t="s">
        <v>660</v>
      </c>
      <c r="AN41" s="190" t="str">
        <f t="shared" si="2"/>
        <v>Non-Sr12</v>
      </c>
      <c r="AO41" s="191" t="s">
        <v>662</v>
      </c>
      <c r="AP41" s="191" t="s">
        <v>662</v>
      </c>
      <c r="AQ41" s="190" t="str">
        <f t="shared" si="3"/>
        <v>Non-Sr2</v>
      </c>
      <c r="AR41" s="191" t="s">
        <v>663</v>
      </c>
      <c r="AS41" s="191" t="s">
        <v>664</v>
      </c>
      <c r="AT41" s="191" t="s">
        <v>665</v>
      </c>
      <c r="AU41" s="191" t="s">
        <v>666</v>
      </c>
      <c r="AV41" s="191" t="s">
        <v>667</v>
      </c>
      <c r="AW41" s="191" t="s">
        <v>340</v>
      </c>
      <c r="AX41" s="191" t="s">
        <v>340</v>
      </c>
      <c r="AY41" s="191" t="s">
        <v>340</v>
      </c>
      <c r="AZ41" s="190" t="str">
        <f t="shared" si="4"/>
        <v>Sr9b</v>
      </c>
      <c r="BA41" s="191" t="s">
        <v>669</v>
      </c>
      <c r="BB41" s="191" t="s">
        <v>726</v>
      </c>
      <c r="BC41" s="191" t="s">
        <v>670</v>
      </c>
      <c r="BD41" s="191" t="s">
        <v>671</v>
      </c>
      <c r="BE41" s="191" t="s">
        <v>671</v>
      </c>
      <c r="BF41" s="190" t="str">
        <f t="shared" si="5"/>
        <v>Non-Yr5</v>
      </c>
      <c r="BG41" s="191" t="s">
        <v>781</v>
      </c>
      <c r="BH41" s="191" t="s">
        <v>673</v>
      </c>
      <c r="BI41" s="191" t="s">
        <v>673</v>
      </c>
      <c r="BJ41" s="191" t="s">
        <v>673</v>
      </c>
      <c r="BK41" s="191" t="s">
        <v>673</v>
      </c>
      <c r="BL41" s="190" t="str">
        <f t="shared" si="6"/>
        <v>Non-PHS 3AS</v>
      </c>
      <c r="BM41" s="191" t="s">
        <v>674</v>
      </c>
      <c r="BN41" s="191" t="s">
        <v>727</v>
      </c>
      <c r="BO41" s="191" t="s">
        <v>676</v>
      </c>
      <c r="BP41" s="191" t="s">
        <v>744</v>
      </c>
      <c r="BQ41" s="190" t="str">
        <f t="shared" si="7"/>
        <v>Ppd-B1a-Insensitive</v>
      </c>
      <c r="BR41" s="191" t="s">
        <v>768</v>
      </c>
      <c r="BS41" s="193" t="s">
        <v>729</v>
      </c>
      <c r="BT41" s="191" t="s">
        <v>680</v>
      </c>
      <c r="BU41" s="191" t="s">
        <v>681</v>
      </c>
      <c r="BV41" s="191" t="s">
        <v>682</v>
      </c>
      <c r="BW41" s="191" t="s">
        <v>683</v>
      </c>
      <c r="BX41" s="191" t="s">
        <v>684</v>
      </c>
      <c r="BY41" s="191" t="s">
        <v>685</v>
      </c>
      <c r="BZ41" s="191" t="s">
        <v>686</v>
      </c>
      <c r="CA41" s="191" t="s">
        <v>687</v>
      </c>
      <c r="CB41" s="191" t="s">
        <v>688</v>
      </c>
      <c r="CC41" s="190" t="str">
        <f t="shared" si="8"/>
        <v>Glu-A1-Ax1</v>
      </c>
      <c r="CD41" s="191" t="s">
        <v>689</v>
      </c>
      <c r="CE41" s="191" t="s">
        <v>690</v>
      </c>
      <c r="CF41" s="190" t="str">
        <f t="shared" si="9"/>
        <v>Glu-B1a (Bx7)</v>
      </c>
      <c r="CG41" s="191" t="s">
        <v>691</v>
      </c>
      <c r="CH41" s="191" t="s">
        <v>692</v>
      </c>
      <c r="CI41" s="191" t="s">
        <v>693</v>
      </c>
      <c r="CJ41" s="191" t="s">
        <v>694</v>
      </c>
      <c r="CK41" s="191" t="s">
        <v>695</v>
      </c>
      <c r="CL41" s="191" t="s">
        <v>762</v>
      </c>
      <c r="CM41" s="191" t="s">
        <v>697</v>
      </c>
      <c r="CN41" s="190" t="str">
        <f t="shared" si="10"/>
        <v>Red</v>
      </c>
      <c r="CO41" s="191" t="s">
        <v>698</v>
      </c>
      <c r="CP41" s="191" t="s">
        <v>699</v>
      </c>
      <c r="CQ41" s="191" t="s">
        <v>786</v>
      </c>
      <c r="CR41" s="191" t="s">
        <v>701</v>
      </c>
      <c r="CS41" s="191" t="s">
        <v>702</v>
      </c>
      <c r="CT41" s="191" t="s">
        <v>703</v>
      </c>
      <c r="CU41" s="190" t="str">
        <f t="shared" si="11"/>
        <v>Pinb-D1a(soft)</v>
      </c>
      <c r="CV41" s="191" t="s">
        <v>704</v>
      </c>
      <c r="CW41" s="191" t="s">
        <v>769</v>
      </c>
      <c r="CX41" s="191" t="s">
        <v>706</v>
      </c>
      <c r="CY41" s="191" t="s">
        <v>747</v>
      </c>
      <c r="CZ41" s="190" t="str">
        <f t="shared" si="12"/>
        <v>Ppo-A1a</v>
      </c>
      <c r="DA41" s="191" t="s">
        <v>782</v>
      </c>
      <c r="DB41" s="191" t="s">
        <v>709</v>
      </c>
      <c r="DC41" s="190" t="str">
        <f t="shared" si="13"/>
        <v>Ppo-D1a(low)</v>
      </c>
      <c r="DD41" s="191" t="s">
        <v>748</v>
      </c>
      <c r="DE41" s="191" t="s">
        <v>711</v>
      </c>
      <c r="DF41" s="191" t="s">
        <v>712</v>
      </c>
      <c r="DG41" s="191" t="s">
        <v>713</v>
      </c>
      <c r="DH41" s="191" t="s">
        <v>714</v>
      </c>
      <c r="DI41" s="191" t="s">
        <v>735</v>
      </c>
      <c r="DJ41" s="191" t="s">
        <v>716</v>
      </c>
      <c r="DK41" s="191" t="s">
        <v>717</v>
      </c>
      <c r="DL41" s="191" t="s">
        <v>383</v>
      </c>
      <c r="DM41" s="191" t="s">
        <v>719</v>
      </c>
      <c r="DN41" s="191" t="s">
        <v>720</v>
      </c>
    </row>
    <row r="42" spans="1:118" x14ac:dyDescent="0.2">
      <c r="A42" s="190">
        <v>31</v>
      </c>
      <c r="B42" s="191" t="s">
        <v>172</v>
      </c>
      <c r="C42" s="192">
        <v>481</v>
      </c>
      <c r="D42" s="192">
        <v>1290</v>
      </c>
      <c r="E42" s="191" t="s">
        <v>632</v>
      </c>
      <c r="F42" s="191" t="s">
        <v>840</v>
      </c>
      <c r="G42" s="190" t="s">
        <v>738</v>
      </c>
      <c r="H42" s="190" t="s">
        <v>838</v>
      </c>
      <c r="I42" s="192">
        <v>51261</v>
      </c>
      <c r="J42" s="193" t="s">
        <v>636</v>
      </c>
      <c r="K42" s="190" t="s">
        <v>637</v>
      </c>
      <c r="L42" s="191" t="s">
        <v>752</v>
      </c>
      <c r="M42" s="191" t="s">
        <v>267</v>
      </c>
      <c r="N42" s="191" t="s">
        <v>640</v>
      </c>
      <c r="O42" s="191" t="s">
        <v>268</v>
      </c>
      <c r="P42" s="190" t="str">
        <f t="shared" si="14"/>
        <v>1RS:1BL</v>
      </c>
      <c r="Q42" s="191" t="s">
        <v>739</v>
      </c>
      <c r="R42" s="191" t="s">
        <v>643</v>
      </c>
      <c r="S42" s="191" t="s">
        <v>644</v>
      </c>
      <c r="T42" s="191" t="s">
        <v>644</v>
      </c>
      <c r="U42" s="191" t="s">
        <v>645</v>
      </c>
      <c r="V42" s="191" t="s">
        <v>647</v>
      </c>
      <c r="W42" s="191" t="s">
        <v>647</v>
      </c>
      <c r="X42" s="190" t="str">
        <f t="shared" si="0"/>
        <v>Non-Lr18</v>
      </c>
      <c r="Y42" s="191" t="s">
        <v>648</v>
      </c>
      <c r="Z42" s="191" t="s">
        <v>649</v>
      </c>
      <c r="AA42" s="191" t="s">
        <v>650</v>
      </c>
      <c r="AB42" s="191" t="s">
        <v>740</v>
      </c>
      <c r="AC42" s="191" t="s">
        <v>652</v>
      </c>
      <c r="AD42" s="190" t="str">
        <f t="shared" si="1"/>
        <v>Het-Lr34</v>
      </c>
      <c r="AE42" s="191" t="s">
        <v>653</v>
      </c>
      <c r="AF42" s="191" t="s">
        <v>654</v>
      </c>
      <c r="AG42" s="191" t="s">
        <v>655</v>
      </c>
      <c r="AH42" s="191" t="s">
        <v>656</v>
      </c>
      <c r="AI42" s="191" t="s">
        <v>330</v>
      </c>
      <c r="AJ42" s="191" t="s">
        <v>658</v>
      </c>
      <c r="AK42" s="191" t="s">
        <v>332</v>
      </c>
      <c r="AL42" s="191" t="s">
        <v>660</v>
      </c>
      <c r="AM42" s="191" t="s">
        <v>333</v>
      </c>
      <c r="AN42" s="190" t="str">
        <f t="shared" si="2"/>
        <v>Non-Sr12</v>
      </c>
      <c r="AO42" s="191" t="s">
        <v>662</v>
      </c>
      <c r="AP42" s="191" t="s">
        <v>662</v>
      </c>
      <c r="AQ42" s="190" t="str">
        <f t="shared" si="3"/>
        <v>Non-Sr2</v>
      </c>
      <c r="AR42" s="191" t="s">
        <v>663</v>
      </c>
      <c r="AS42" s="191" t="s">
        <v>664</v>
      </c>
      <c r="AT42" s="191" t="s">
        <v>665</v>
      </c>
      <c r="AU42" s="191" t="s">
        <v>666</v>
      </c>
      <c r="AV42" s="191" t="s">
        <v>667</v>
      </c>
      <c r="AW42" s="191" t="s">
        <v>668</v>
      </c>
      <c r="AX42" s="191" t="s">
        <v>668</v>
      </c>
      <c r="AY42" s="191" t="s">
        <v>668</v>
      </c>
      <c r="AZ42" s="190" t="str">
        <f t="shared" si="4"/>
        <v>Non-Sr9b</v>
      </c>
      <c r="BA42" s="191" t="s">
        <v>742</v>
      </c>
      <c r="BB42" s="191" t="s">
        <v>726</v>
      </c>
      <c r="BC42" s="190" t="s">
        <v>646</v>
      </c>
      <c r="BD42" s="191" t="s">
        <v>671</v>
      </c>
      <c r="BE42" s="191" t="s">
        <v>671</v>
      </c>
      <c r="BF42" s="190" t="str">
        <f t="shared" si="5"/>
        <v>Non-Yr5</v>
      </c>
      <c r="BG42" s="191" t="s">
        <v>781</v>
      </c>
      <c r="BH42" s="191" t="s">
        <v>673</v>
      </c>
      <c r="BI42" s="191" t="s">
        <v>758</v>
      </c>
      <c r="BJ42" s="191" t="s">
        <v>758</v>
      </c>
      <c r="BK42" s="191" t="s">
        <v>758</v>
      </c>
      <c r="BL42" s="190" t="str">
        <f t="shared" si="6"/>
        <v>Non-PHS 3AS</v>
      </c>
      <c r="BM42" s="191" t="s">
        <v>674</v>
      </c>
      <c r="BN42" s="191" t="s">
        <v>727</v>
      </c>
      <c r="BO42" s="191" t="s">
        <v>841</v>
      </c>
      <c r="BP42" s="191" t="s">
        <v>744</v>
      </c>
      <c r="BQ42" s="190" t="str">
        <f t="shared" si="7"/>
        <v>Ppd-B1a-Insensitive</v>
      </c>
      <c r="BR42" s="191" t="s">
        <v>678</v>
      </c>
      <c r="BS42" s="193" t="s">
        <v>679</v>
      </c>
      <c r="BT42" s="191" t="s">
        <v>730</v>
      </c>
      <c r="BU42" s="191" t="s">
        <v>681</v>
      </c>
      <c r="BV42" s="191" t="s">
        <v>682</v>
      </c>
      <c r="BW42" s="191" t="s">
        <v>355</v>
      </c>
      <c r="BX42" s="191" t="s">
        <v>684</v>
      </c>
      <c r="BY42" s="191" t="s">
        <v>685</v>
      </c>
      <c r="BZ42" s="191" t="s">
        <v>686</v>
      </c>
      <c r="CA42" s="191" t="s">
        <v>687</v>
      </c>
      <c r="CB42" s="191" t="s">
        <v>688</v>
      </c>
      <c r="CC42" s="190" t="str">
        <f t="shared" si="8"/>
        <v>Glu-A1-Ax1</v>
      </c>
      <c r="CD42" s="191" t="s">
        <v>689</v>
      </c>
      <c r="CE42" s="191" t="s">
        <v>690</v>
      </c>
      <c r="CF42" s="190" t="str">
        <f t="shared" si="9"/>
        <v>Glu-B1a (Bx7)</v>
      </c>
      <c r="CG42" s="191" t="s">
        <v>691</v>
      </c>
      <c r="CH42" s="191" t="s">
        <v>692</v>
      </c>
      <c r="CI42" s="191" t="s">
        <v>693</v>
      </c>
      <c r="CJ42" s="191" t="s">
        <v>694</v>
      </c>
      <c r="CK42" s="191" t="s">
        <v>695</v>
      </c>
      <c r="CL42" s="191" t="s">
        <v>696</v>
      </c>
      <c r="CM42" s="191" t="s">
        <v>646</v>
      </c>
      <c r="CN42" s="190" t="str">
        <f t="shared" si="10"/>
        <v>Red</v>
      </c>
      <c r="CO42" s="191" t="s">
        <v>746</v>
      </c>
      <c r="CP42" s="191" t="s">
        <v>699</v>
      </c>
      <c r="CQ42" s="191" t="s">
        <v>700</v>
      </c>
      <c r="CR42" s="191" t="s">
        <v>733</v>
      </c>
      <c r="CS42" s="191" t="s">
        <v>702</v>
      </c>
      <c r="CT42" s="191" t="s">
        <v>703</v>
      </c>
      <c r="CU42" s="190" t="str">
        <f t="shared" si="11"/>
        <v>Pinb-D1b(hard)</v>
      </c>
      <c r="CV42" s="191" t="s">
        <v>704</v>
      </c>
      <c r="CW42" s="191" t="s">
        <v>769</v>
      </c>
      <c r="CX42" s="191" t="s">
        <v>706</v>
      </c>
      <c r="CY42" s="191" t="s">
        <v>747</v>
      </c>
      <c r="CZ42" s="190" t="str">
        <f t="shared" si="12"/>
        <v>Ppo-A1a</v>
      </c>
      <c r="DA42" s="191" t="s">
        <v>807</v>
      </c>
      <c r="DB42" s="191" t="s">
        <v>709</v>
      </c>
      <c r="DC42" s="190" t="str">
        <f t="shared" si="13"/>
        <v>Ppo-D1b(high)</v>
      </c>
      <c r="DD42" s="191" t="s">
        <v>764</v>
      </c>
      <c r="DE42" s="191" t="s">
        <v>711</v>
      </c>
      <c r="DF42" s="191" t="s">
        <v>712</v>
      </c>
      <c r="DG42" s="191" t="s">
        <v>713</v>
      </c>
      <c r="DH42" s="191" t="s">
        <v>714</v>
      </c>
      <c r="DI42" s="191" t="s">
        <v>715</v>
      </c>
      <c r="DJ42" s="191" t="s">
        <v>716</v>
      </c>
      <c r="DK42" s="191" t="s">
        <v>717</v>
      </c>
      <c r="DL42" s="191" t="s">
        <v>383</v>
      </c>
      <c r="DM42" s="191" t="s">
        <v>719</v>
      </c>
      <c r="DN42" s="191" t="s">
        <v>720</v>
      </c>
    </row>
    <row r="43" spans="1:118" x14ac:dyDescent="0.2">
      <c r="A43" s="190">
        <v>32</v>
      </c>
      <c r="B43" s="191" t="s">
        <v>174</v>
      </c>
      <c r="C43" s="192">
        <v>481</v>
      </c>
      <c r="D43" s="192">
        <v>1290</v>
      </c>
      <c r="E43" s="191" t="s">
        <v>632</v>
      </c>
      <c r="F43" s="191" t="s">
        <v>842</v>
      </c>
      <c r="G43" s="190" t="s">
        <v>766</v>
      </c>
      <c r="H43" s="190" t="s">
        <v>838</v>
      </c>
      <c r="I43" s="192">
        <v>51262</v>
      </c>
      <c r="J43" s="193" t="s">
        <v>636</v>
      </c>
      <c r="K43" s="190" t="s">
        <v>637</v>
      </c>
      <c r="L43" s="191" t="s">
        <v>638</v>
      </c>
      <c r="M43" s="191" t="s">
        <v>639</v>
      </c>
      <c r="N43" s="191" t="s">
        <v>640</v>
      </c>
      <c r="O43" s="191" t="s">
        <v>641</v>
      </c>
      <c r="P43" s="190" t="str">
        <f t="shared" si="14"/>
        <v>Non-1RS</v>
      </c>
      <c r="Q43" s="191" t="s">
        <v>739</v>
      </c>
      <c r="R43" s="191" t="s">
        <v>643</v>
      </c>
      <c r="S43" s="191" t="s">
        <v>644</v>
      </c>
      <c r="T43" s="191" t="s">
        <v>644</v>
      </c>
      <c r="U43" s="191" t="s">
        <v>645</v>
      </c>
      <c r="V43" s="191" t="s">
        <v>647</v>
      </c>
      <c r="W43" s="191" t="s">
        <v>647</v>
      </c>
      <c r="X43" s="190" t="str">
        <f t="shared" si="0"/>
        <v>Non-Lr18</v>
      </c>
      <c r="Y43" s="191" t="s">
        <v>648</v>
      </c>
      <c r="Z43" s="191" t="s">
        <v>649</v>
      </c>
      <c r="AA43" s="191" t="s">
        <v>650</v>
      </c>
      <c r="AB43" s="191" t="s">
        <v>740</v>
      </c>
      <c r="AC43" s="191" t="s">
        <v>652</v>
      </c>
      <c r="AD43" s="190" t="str">
        <f t="shared" si="1"/>
        <v>Het-Lr34</v>
      </c>
      <c r="AE43" s="191" t="s">
        <v>326</v>
      </c>
      <c r="AF43" s="191" t="s">
        <v>654</v>
      </c>
      <c r="AG43" s="191" t="s">
        <v>741</v>
      </c>
      <c r="AH43" s="191" t="s">
        <v>656</v>
      </c>
      <c r="AI43" s="191" t="s">
        <v>725</v>
      </c>
      <c r="AJ43" s="191" t="s">
        <v>658</v>
      </c>
      <c r="AK43" s="191" t="s">
        <v>332</v>
      </c>
      <c r="AL43" s="191" t="s">
        <v>660</v>
      </c>
      <c r="AM43" s="191" t="s">
        <v>333</v>
      </c>
      <c r="AN43" s="190" t="str">
        <f t="shared" si="2"/>
        <v>Non-Sr12</v>
      </c>
      <c r="AO43" s="191" t="s">
        <v>662</v>
      </c>
      <c r="AP43" s="191" t="s">
        <v>662</v>
      </c>
      <c r="AQ43" s="190" t="str">
        <f t="shared" si="3"/>
        <v>Non-Sr2</v>
      </c>
      <c r="AR43" s="191" t="s">
        <v>663</v>
      </c>
      <c r="AS43" s="191" t="s">
        <v>664</v>
      </c>
      <c r="AT43" s="191" t="s">
        <v>665</v>
      </c>
      <c r="AU43" s="191" t="s">
        <v>666</v>
      </c>
      <c r="AV43" s="191" t="s">
        <v>667</v>
      </c>
      <c r="AW43" s="191" t="s">
        <v>668</v>
      </c>
      <c r="AX43" s="191" t="s">
        <v>340</v>
      </c>
      <c r="AY43" s="191" t="s">
        <v>668</v>
      </c>
      <c r="AZ43" s="190" t="str">
        <f t="shared" si="4"/>
        <v>Non-Sr9b</v>
      </c>
      <c r="BA43" s="191" t="s">
        <v>742</v>
      </c>
      <c r="BB43" s="191" t="s">
        <v>726</v>
      </c>
      <c r="BC43" s="191" t="s">
        <v>670</v>
      </c>
      <c r="BD43" s="191" t="s">
        <v>671</v>
      </c>
      <c r="BE43" s="191" t="s">
        <v>671</v>
      </c>
      <c r="BF43" s="190" t="str">
        <f t="shared" si="5"/>
        <v>Non-Yr5</v>
      </c>
      <c r="BG43" s="191" t="s">
        <v>781</v>
      </c>
      <c r="BH43" s="191" t="s">
        <v>673</v>
      </c>
      <c r="BI43" s="191" t="s">
        <v>673</v>
      </c>
      <c r="BJ43" s="191" t="s">
        <v>673</v>
      </c>
      <c r="BK43" s="191" t="s">
        <v>673</v>
      </c>
      <c r="BL43" s="190" t="str">
        <f t="shared" si="6"/>
        <v>Non-PHS 3AS</v>
      </c>
      <c r="BM43" s="191" t="s">
        <v>674</v>
      </c>
      <c r="BN43" s="191" t="s">
        <v>727</v>
      </c>
      <c r="BO43" s="191" t="s">
        <v>676</v>
      </c>
      <c r="BP43" s="191" t="s">
        <v>744</v>
      </c>
      <c r="BQ43" s="190" t="str">
        <f t="shared" si="7"/>
        <v>Ppd-B1a-Insensitive</v>
      </c>
      <c r="BR43" s="191" t="s">
        <v>768</v>
      </c>
      <c r="BS43" s="193" t="s">
        <v>679</v>
      </c>
      <c r="BT43" s="191" t="s">
        <v>680</v>
      </c>
      <c r="BU43" s="191" t="s">
        <v>681</v>
      </c>
      <c r="BV43" s="191" t="s">
        <v>682</v>
      </c>
      <c r="BW43" s="191" t="s">
        <v>683</v>
      </c>
      <c r="BX43" s="191" t="s">
        <v>684</v>
      </c>
      <c r="BY43" s="191" t="s">
        <v>685</v>
      </c>
      <c r="BZ43" s="191" t="s">
        <v>793</v>
      </c>
      <c r="CA43" s="191" t="s">
        <v>687</v>
      </c>
      <c r="CB43" s="191" t="s">
        <v>688</v>
      </c>
      <c r="CC43" s="190" t="str">
        <f t="shared" si="8"/>
        <v>Glu-A1-Ax1</v>
      </c>
      <c r="CD43" s="191" t="s">
        <v>824</v>
      </c>
      <c r="CE43" s="191" t="s">
        <v>690</v>
      </c>
      <c r="CF43" s="190" t="str">
        <f t="shared" si="9"/>
        <v>Glu-B1e (Bx20)</v>
      </c>
      <c r="CG43" s="191" t="s">
        <v>691</v>
      </c>
      <c r="CH43" s="191" t="s">
        <v>692</v>
      </c>
      <c r="CI43" s="191" t="s">
        <v>693</v>
      </c>
      <c r="CJ43" s="191" t="s">
        <v>761</v>
      </c>
      <c r="CK43" s="191" t="s">
        <v>695</v>
      </c>
      <c r="CL43" s="191" t="s">
        <v>696</v>
      </c>
      <c r="CM43" s="191" t="s">
        <v>646</v>
      </c>
      <c r="CN43" s="190" t="str">
        <f t="shared" si="10"/>
        <v>Red</v>
      </c>
      <c r="CO43" s="191" t="s">
        <v>698</v>
      </c>
      <c r="CP43" s="191" t="s">
        <v>699</v>
      </c>
      <c r="CQ43" s="191" t="s">
        <v>700</v>
      </c>
      <c r="CR43" s="191" t="s">
        <v>733</v>
      </c>
      <c r="CS43" s="191" t="s">
        <v>702</v>
      </c>
      <c r="CT43" s="191" t="s">
        <v>703</v>
      </c>
      <c r="CU43" s="190" t="str">
        <f t="shared" si="11"/>
        <v>Pinb-D1b(hard)</v>
      </c>
      <c r="CV43" s="191" t="s">
        <v>704</v>
      </c>
      <c r="CW43" s="191" t="s">
        <v>705</v>
      </c>
      <c r="CX43" s="191" t="s">
        <v>706</v>
      </c>
      <c r="CY43" s="191" t="s">
        <v>707</v>
      </c>
      <c r="CZ43" s="190" t="str">
        <f t="shared" si="12"/>
        <v>Possibly-Het-Ppo-A1</v>
      </c>
      <c r="DA43" s="191" t="s">
        <v>807</v>
      </c>
      <c r="DB43" s="191" t="s">
        <v>709</v>
      </c>
      <c r="DC43" s="190" t="str">
        <f t="shared" si="13"/>
        <v>Ppo-D1b(high)</v>
      </c>
      <c r="DD43" s="191" t="s">
        <v>748</v>
      </c>
      <c r="DE43" s="191" t="s">
        <v>711</v>
      </c>
      <c r="DF43" s="191" t="s">
        <v>712</v>
      </c>
      <c r="DG43" s="191" t="s">
        <v>713</v>
      </c>
      <c r="DH43" s="191" t="s">
        <v>714</v>
      </c>
      <c r="DI43" s="191" t="s">
        <v>715</v>
      </c>
      <c r="DJ43" s="191" t="s">
        <v>716</v>
      </c>
      <c r="DK43" s="191" t="s">
        <v>717</v>
      </c>
      <c r="DL43" s="191" t="s">
        <v>383</v>
      </c>
      <c r="DM43" s="191" t="s">
        <v>719</v>
      </c>
      <c r="DN43" s="191" t="s">
        <v>720</v>
      </c>
    </row>
    <row r="44" spans="1:118" x14ac:dyDescent="0.2">
      <c r="A44" s="190">
        <v>33</v>
      </c>
      <c r="B44" s="191" t="s">
        <v>176</v>
      </c>
      <c r="C44" s="192">
        <v>481</v>
      </c>
      <c r="D44" s="192">
        <v>1290</v>
      </c>
      <c r="E44" s="191" t="s">
        <v>632</v>
      </c>
      <c r="F44" s="191" t="s">
        <v>843</v>
      </c>
      <c r="G44" s="190" t="s">
        <v>751</v>
      </c>
      <c r="H44" s="190" t="s">
        <v>838</v>
      </c>
      <c r="I44" s="192">
        <v>51263</v>
      </c>
      <c r="J44" s="193" t="s">
        <v>636</v>
      </c>
      <c r="K44" s="190" t="s">
        <v>637</v>
      </c>
      <c r="L44" s="191" t="s">
        <v>752</v>
      </c>
      <c r="M44" s="191" t="s">
        <v>639</v>
      </c>
      <c r="N44" s="191" t="s">
        <v>640</v>
      </c>
      <c r="O44" s="191" t="s">
        <v>641</v>
      </c>
      <c r="P44" s="190" t="str">
        <f t="shared" si="14"/>
        <v>Non-1RS</v>
      </c>
      <c r="Q44" s="191" t="s">
        <v>739</v>
      </c>
      <c r="R44" s="191" t="s">
        <v>643</v>
      </c>
      <c r="S44" s="191" t="s">
        <v>644</v>
      </c>
      <c r="T44" s="191" t="s">
        <v>644</v>
      </c>
      <c r="U44" s="191" t="s">
        <v>844</v>
      </c>
      <c r="V44" s="191" t="s">
        <v>647</v>
      </c>
      <c r="W44" s="191" t="s">
        <v>647</v>
      </c>
      <c r="X44" s="190" t="str">
        <f t="shared" si="0"/>
        <v>Non-Lr18</v>
      </c>
      <c r="Y44" s="191" t="s">
        <v>648</v>
      </c>
      <c r="Z44" s="191" t="s">
        <v>649</v>
      </c>
      <c r="AA44" s="191" t="s">
        <v>650</v>
      </c>
      <c r="AB44" s="191" t="s">
        <v>651</v>
      </c>
      <c r="AC44" s="191" t="s">
        <v>652</v>
      </c>
      <c r="AD44" s="190" t="str">
        <f t="shared" si="1"/>
        <v>Non-Lr34</v>
      </c>
      <c r="AE44" s="191" t="s">
        <v>326</v>
      </c>
      <c r="AF44" s="191" t="s">
        <v>654</v>
      </c>
      <c r="AG44" s="191" t="s">
        <v>741</v>
      </c>
      <c r="AH44" s="191" t="s">
        <v>656</v>
      </c>
      <c r="AI44" s="191" t="s">
        <v>725</v>
      </c>
      <c r="AJ44" s="191" t="s">
        <v>658</v>
      </c>
      <c r="AK44" s="191" t="s">
        <v>332</v>
      </c>
      <c r="AL44" s="191" t="s">
        <v>660</v>
      </c>
      <c r="AM44" s="191" t="s">
        <v>333</v>
      </c>
      <c r="AN44" s="190" t="str">
        <f t="shared" si="2"/>
        <v>Non-Sr12</v>
      </c>
      <c r="AO44" s="191" t="s">
        <v>662</v>
      </c>
      <c r="AP44" s="191" t="s">
        <v>662</v>
      </c>
      <c r="AQ44" s="190" t="str">
        <f t="shared" si="3"/>
        <v>Non-Sr2</v>
      </c>
      <c r="AR44" s="191" t="s">
        <v>663</v>
      </c>
      <c r="AS44" s="191" t="s">
        <v>664</v>
      </c>
      <c r="AT44" s="191" t="s">
        <v>665</v>
      </c>
      <c r="AU44" s="191" t="s">
        <v>666</v>
      </c>
      <c r="AV44" s="191" t="s">
        <v>667</v>
      </c>
      <c r="AW44" s="191" t="s">
        <v>668</v>
      </c>
      <c r="AX44" s="191" t="s">
        <v>668</v>
      </c>
      <c r="AY44" s="191" t="s">
        <v>668</v>
      </c>
      <c r="AZ44" s="190" t="str">
        <f t="shared" si="4"/>
        <v>Non-Sr9b</v>
      </c>
      <c r="BA44" s="191" t="s">
        <v>742</v>
      </c>
      <c r="BB44" s="191" t="s">
        <v>726</v>
      </c>
      <c r="BC44" s="191" t="s">
        <v>670</v>
      </c>
      <c r="BD44" s="191" t="s">
        <v>671</v>
      </c>
      <c r="BE44" s="191" t="s">
        <v>671</v>
      </c>
      <c r="BF44" s="190" t="str">
        <f t="shared" si="5"/>
        <v>Non-Yr5</v>
      </c>
      <c r="BG44" s="191" t="s">
        <v>672</v>
      </c>
      <c r="BH44" s="191" t="s">
        <v>758</v>
      </c>
      <c r="BI44" s="191" t="s">
        <v>673</v>
      </c>
      <c r="BJ44" s="191" t="s">
        <v>758</v>
      </c>
      <c r="BK44" s="191" t="s">
        <v>758</v>
      </c>
      <c r="BL44" s="190" t="str">
        <f t="shared" si="6"/>
        <v>Non-PHS 3AS</v>
      </c>
      <c r="BM44" s="191" t="s">
        <v>674</v>
      </c>
      <c r="BN44" s="191" t="s">
        <v>727</v>
      </c>
      <c r="BO44" s="191" t="s">
        <v>676</v>
      </c>
      <c r="BP44" s="191" t="s">
        <v>744</v>
      </c>
      <c r="BQ44" s="190" t="str">
        <f t="shared" si="7"/>
        <v>Ppd-B1a-Insensitive</v>
      </c>
      <c r="BR44" s="191" t="s">
        <v>768</v>
      </c>
      <c r="BS44" s="193" t="s">
        <v>679</v>
      </c>
      <c r="BT44" s="191" t="s">
        <v>730</v>
      </c>
      <c r="BU44" s="191" t="s">
        <v>681</v>
      </c>
      <c r="BV44" s="191" t="s">
        <v>682</v>
      </c>
      <c r="BW44" s="191" t="s">
        <v>683</v>
      </c>
      <c r="BX44" s="191" t="s">
        <v>684</v>
      </c>
      <c r="BY44" s="191" t="s">
        <v>685</v>
      </c>
      <c r="BZ44" s="191" t="s">
        <v>686</v>
      </c>
      <c r="CA44" s="191" t="s">
        <v>687</v>
      </c>
      <c r="CB44" s="191" t="s">
        <v>688</v>
      </c>
      <c r="CC44" s="190" t="str">
        <f t="shared" si="8"/>
        <v>Glu-A1-Ax1</v>
      </c>
      <c r="CD44" s="191" t="s">
        <v>689</v>
      </c>
      <c r="CE44" s="191" t="s">
        <v>690</v>
      </c>
      <c r="CF44" s="190" t="str">
        <f t="shared" si="9"/>
        <v>Glu-B1a (Bx7)</v>
      </c>
      <c r="CG44" s="191" t="s">
        <v>691</v>
      </c>
      <c r="CH44" s="191" t="s">
        <v>692</v>
      </c>
      <c r="CI44" s="191" t="s">
        <v>693</v>
      </c>
      <c r="CJ44" s="191" t="s">
        <v>694</v>
      </c>
      <c r="CK44" s="191" t="s">
        <v>695</v>
      </c>
      <c r="CL44" s="191" t="s">
        <v>696</v>
      </c>
      <c r="CM44" s="191" t="s">
        <v>646</v>
      </c>
      <c r="CN44" s="190" t="str">
        <f t="shared" si="10"/>
        <v>Red</v>
      </c>
      <c r="CO44" s="191" t="s">
        <v>698</v>
      </c>
      <c r="CP44" s="191" t="s">
        <v>699</v>
      </c>
      <c r="CQ44" s="191" t="s">
        <v>700</v>
      </c>
      <c r="CR44" s="191" t="s">
        <v>733</v>
      </c>
      <c r="CS44" s="191" t="s">
        <v>702</v>
      </c>
      <c r="CT44" s="191" t="s">
        <v>703</v>
      </c>
      <c r="CU44" s="190" t="str">
        <f t="shared" si="11"/>
        <v>Pinb-D1b(hard)</v>
      </c>
      <c r="CV44" s="191" t="s">
        <v>704</v>
      </c>
      <c r="CW44" s="191" t="s">
        <v>769</v>
      </c>
      <c r="CX44" s="191" t="s">
        <v>706</v>
      </c>
      <c r="CY44" s="191" t="s">
        <v>747</v>
      </c>
      <c r="CZ44" s="190" t="str">
        <f t="shared" si="12"/>
        <v>Ppo-A1a</v>
      </c>
      <c r="DA44" s="191" t="s">
        <v>807</v>
      </c>
      <c r="DB44" s="191" t="s">
        <v>709</v>
      </c>
      <c r="DC44" s="190" t="str">
        <f t="shared" si="13"/>
        <v>Ppo-D1b(high)</v>
      </c>
      <c r="DD44" s="191" t="s">
        <v>748</v>
      </c>
      <c r="DE44" s="191" t="s">
        <v>711</v>
      </c>
      <c r="DF44" s="191" t="s">
        <v>712</v>
      </c>
      <c r="DG44" s="191" t="s">
        <v>713</v>
      </c>
      <c r="DH44" s="191" t="s">
        <v>714</v>
      </c>
      <c r="DI44" s="191" t="s">
        <v>715</v>
      </c>
      <c r="DJ44" s="191" t="s">
        <v>716</v>
      </c>
      <c r="DK44" s="191" t="s">
        <v>717</v>
      </c>
      <c r="DL44" s="191" t="s">
        <v>383</v>
      </c>
      <c r="DM44" s="191" t="s">
        <v>719</v>
      </c>
      <c r="DN44" s="191" t="s">
        <v>720</v>
      </c>
    </row>
    <row r="45" spans="1:118" x14ac:dyDescent="0.2">
      <c r="A45" s="190">
        <v>34</v>
      </c>
      <c r="B45" s="191" t="s">
        <v>177</v>
      </c>
      <c r="C45" s="192">
        <v>481</v>
      </c>
      <c r="D45" s="192">
        <v>1290</v>
      </c>
      <c r="E45" s="191" t="s">
        <v>632</v>
      </c>
      <c r="F45" s="191" t="s">
        <v>845</v>
      </c>
      <c r="G45" s="190" t="s">
        <v>777</v>
      </c>
      <c r="H45" s="190" t="s">
        <v>838</v>
      </c>
      <c r="I45" s="192">
        <v>44308</v>
      </c>
      <c r="J45" s="193" t="s">
        <v>636</v>
      </c>
      <c r="K45" s="190" t="s">
        <v>637</v>
      </c>
      <c r="L45" s="191" t="s">
        <v>638</v>
      </c>
      <c r="M45" s="191" t="s">
        <v>639</v>
      </c>
      <c r="N45" s="191" t="s">
        <v>640</v>
      </c>
      <c r="O45" s="191" t="s">
        <v>641</v>
      </c>
      <c r="P45" s="190" t="str">
        <f t="shared" si="14"/>
        <v>Non-1RS</v>
      </c>
      <c r="Q45" s="191" t="s">
        <v>739</v>
      </c>
      <c r="R45" s="191" t="s">
        <v>643</v>
      </c>
      <c r="S45" s="191" t="s">
        <v>644</v>
      </c>
      <c r="T45" s="191" t="s">
        <v>644</v>
      </c>
      <c r="U45" s="191" t="s">
        <v>645</v>
      </c>
      <c r="V45" s="191" t="s">
        <v>647</v>
      </c>
      <c r="W45" s="191" t="s">
        <v>647</v>
      </c>
      <c r="X45" s="190" t="str">
        <f t="shared" si="0"/>
        <v>Non-Lr18</v>
      </c>
      <c r="Y45" s="191" t="s">
        <v>648</v>
      </c>
      <c r="Z45" s="191" t="s">
        <v>649</v>
      </c>
      <c r="AA45" s="191" t="s">
        <v>650</v>
      </c>
      <c r="AB45" s="191" t="s">
        <v>651</v>
      </c>
      <c r="AC45" s="191" t="s">
        <v>652</v>
      </c>
      <c r="AD45" s="190" t="str">
        <f t="shared" si="1"/>
        <v>Non-Lr34</v>
      </c>
      <c r="AE45" s="191" t="s">
        <v>326</v>
      </c>
      <c r="AF45" s="191" t="s">
        <v>654</v>
      </c>
      <c r="AG45" s="191" t="s">
        <v>655</v>
      </c>
      <c r="AH45" s="191" t="s">
        <v>656</v>
      </c>
      <c r="AI45" s="191" t="s">
        <v>725</v>
      </c>
      <c r="AJ45" s="191" t="s">
        <v>331</v>
      </c>
      <c r="AK45" s="191" t="s">
        <v>659</v>
      </c>
      <c r="AL45" s="191" t="s">
        <v>660</v>
      </c>
      <c r="AM45" s="191" t="s">
        <v>333</v>
      </c>
      <c r="AN45" s="190" t="str">
        <f t="shared" si="2"/>
        <v>Non-Sr12</v>
      </c>
      <c r="AO45" s="191" t="s">
        <v>662</v>
      </c>
      <c r="AP45" s="191" t="s">
        <v>662</v>
      </c>
      <c r="AQ45" s="190" t="str">
        <f t="shared" si="3"/>
        <v>Non-Sr2</v>
      </c>
      <c r="AR45" s="191" t="s">
        <v>663</v>
      </c>
      <c r="AS45" s="191" t="s">
        <v>664</v>
      </c>
      <c r="AT45" s="191" t="s">
        <v>665</v>
      </c>
      <c r="AU45" s="191" t="s">
        <v>666</v>
      </c>
      <c r="AV45" s="191" t="s">
        <v>667</v>
      </c>
      <c r="AW45" s="191" t="s">
        <v>668</v>
      </c>
      <c r="AX45" s="191" t="s">
        <v>668</v>
      </c>
      <c r="AY45" s="191" t="s">
        <v>668</v>
      </c>
      <c r="AZ45" s="190" t="str">
        <f t="shared" si="4"/>
        <v>Non-Sr9b</v>
      </c>
      <c r="BA45" s="191" t="s">
        <v>742</v>
      </c>
      <c r="BB45" s="191" t="s">
        <v>726</v>
      </c>
      <c r="BC45" s="191" t="s">
        <v>670</v>
      </c>
      <c r="BD45" s="191" t="s">
        <v>671</v>
      </c>
      <c r="BE45" s="191" t="s">
        <v>671</v>
      </c>
      <c r="BF45" s="190" t="str">
        <f t="shared" si="5"/>
        <v>Non-Yr5</v>
      </c>
      <c r="BG45" s="191" t="s">
        <v>672</v>
      </c>
      <c r="BH45" s="190" t="s">
        <v>646</v>
      </c>
      <c r="BI45" s="191" t="s">
        <v>673</v>
      </c>
      <c r="BJ45" s="191" t="s">
        <v>673</v>
      </c>
      <c r="BK45" s="191" t="s">
        <v>758</v>
      </c>
      <c r="BL45" s="190" t="str">
        <f t="shared" si="6"/>
        <v>Non-PHS 3AS</v>
      </c>
      <c r="BM45" s="191" t="s">
        <v>767</v>
      </c>
      <c r="BN45" s="191" t="s">
        <v>727</v>
      </c>
      <c r="BO45" s="191" t="s">
        <v>676</v>
      </c>
      <c r="BP45" s="191" t="s">
        <v>744</v>
      </c>
      <c r="BQ45" s="190" t="str">
        <f t="shared" si="7"/>
        <v>Ppd-B1a-Insensitive</v>
      </c>
      <c r="BR45" s="191" t="s">
        <v>678</v>
      </c>
      <c r="BS45" s="193" t="s">
        <v>818</v>
      </c>
      <c r="BT45" s="191" t="s">
        <v>680</v>
      </c>
      <c r="BU45" s="191" t="s">
        <v>681</v>
      </c>
      <c r="BV45" s="191" t="s">
        <v>682</v>
      </c>
      <c r="BW45" s="191" t="s">
        <v>683</v>
      </c>
      <c r="BX45" s="191" t="s">
        <v>684</v>
      </c>
      <c r="BY45" s="191" t="s">
        <v>685</v>
      </c>
      <c r="BZ45" s="191" t="s">
        <v>686</v>
      </c>
      <c r="CA45" s="191" t="s">
        <v>687</v>
      </c>
      <c r="CB45" s="191" t="s">
        <v>688</v>
      </c>
      <c r="CC45" s="190" t="str">
        <f t="shared" si="8"/>
        <v>Glu-A1-Ax1</v>
      </c>
      <c r="CD45" s="191" t="s">
        <v>689</v>
      </c>
      <c r="CE45" s="191" t="s">
        <v>690</v>
      </c>
      <c r="CF45" s="190" t="str">
        <f t="shared" si="9"/>
        <v>Glu-B1a (Bx7)</v>
      </c>
      <c r="CG45" s="191" t="s">
        <v>691</v>
      </c>
      <c r="CH45" s="191" t="s">
        <v>692</v>
      </c>
      <c r="CI45" s="191" t="s">
        <v>693</v>
      </c>
      <c r="CJ45" s="191" t="s">
        <v>761</v>
      </c>
      <c r="CK45" s="191" t="s">
        <v>695</v>
      </c>
      <c r="CL45" s="191" t="s">
        <v>696</v>
      </c>
      <c r="CM45" s="191" t="s">
        <v>697</v>
      </c>
      <c r="CN45" s="190" t="str">
        <f t="shared" si="10"/>
        <v>Red</v>
      </c>
      <c r="CO45" s="191" t="s">
        <v>698</v>
      </c>
      <c r="CP45" s="191" t="s">
        <v>699</v>
      </c>
      <c r="CQ45" s="191" t="s">
        <v>786</v>
      </c>
      <c r="CR45" s="191" t="s">
        <v>701</v>
      </c>
      <c r="CS45" s="191" t="s">
        <v>702</v>
      </c>
      <c r="CT45" s="191" t="s">
        <v>703</v>
      </c>
      <c r="CU45" s="190" t="str">
        <f t="shared" si="11"/>
        <v>Pinb-D1a(soft)</v>
      </c>
      <c r="CV45" s="191" t="s">
        <v>704</v>
      </c>
      <c r="CW45" s="191" t="s">
        <v>705</v>
      </c>
      <c r="CX45" s="191" t="s">
        <v>706</v>
      </c>
      <c r="CY45" s="191" t="s">
        <v>747</v>
      </c>
      <c r="CZ45" s="190" t="str">
        <f t="shared" si="12"/>
        <v>Ppo-A1a</v>
      </c>
      <c r="DA45" s="191" t="s">
        <v>708</v>
      </c>
      <c r="DB45" s="191" t="s">
        <v>709</v>
      </c>
      <c r="DC45" s="190" t="str">
        <f t="shared" si="13"/>
        <v>Het-Ppo-D1</v>
      </c>
      <c r="DD45" s="191" t="s">
        <v>748</v>
      </c>
      <c r="DE45" s="191" t="s">
        <v>711</v>
      </c>
      <c r="DF45" s="191" t="s">
        <v>712</v>
      </c>
      <c r="DG45" s="191" t="s">
        <v>713</v>
      </c>
      <c r="DH45" s="191" t="s">
        <v>714</v>
      </c>
      <c r="DI45" s="191" t="s">
        <v>715</v>
      </c>
      <c r="DJ45" s="191" t="s">
        <v>716</v>
      </c>
      <c r="DK45" s="191" t="s">
        <v>717</v>
      </c>
      <c r="DL45" s="191" t="s">
        <v>718</v>
      </c>
      <c r="DM45" s="191" t="s">
        <v>719</v>
      </c>
      <c r="DN45" s="191" t="s">
        <v>385</v>
      </c>
    </row>
    <row r="46" spans="1:118" x14ac:dyDescent="0.2">
      <c r="A46" s="190">
        <v>35</v>
      </c>
      <c r="B46" s="191" t="s">
        <v>179</v>
      </c>
      <c r="C46" s="192">
        <v>481</v>
      </c>
      <c r="D46" s="192">
        <v>1290</v>
      </c>
      <c r="E46" s="191" t="s">
        <v>632</v>
      </c>
      <c r="F46" s="191" t="s">
        <v>846</v>
      </c>
      <c r="G46" s="190" t="s">
        <v>780</v>
      </c>
      <c r="H46" s="190" t="s">
        <v>838</v>
      </c>
      <c r="I46" s="192">
        <v>44314</v>
      </c>
      <c r="J46" s="193" t="s">
        <v>636</v>
      </c>
      <c r="K46" s="190" t="s">
        <v>637</v>
      </c>
      <c r="L46" s="191" t="s">
        <v>752</v>
      </c>
      <c r="M46" s="191" t="s">
        <v>639</v>
      </c>
      <c r="N46" s="191" t="s">
        <v>640</v>
      </c>
      <c r="O46" s="191" t="s">
        <v>641</v>
      </c>
      <c r="P46" s="190" t="str">
        <f t="shared" si="14"/>
        <v>Non-1RS</v>
      </c>
      <c r="Q46" s="191" t="s">
        <v>739</v>
      </c>
      <c r="R46" s="191" t="s">
        <v>643</v>
      </c>
      <c r="S46" s="191" t="s">
        <v>644</v>
      </c>
      <c r="T46" s="191" t="s">
        <v>644</v>
      </c>
      <c r="U46" s="191" t="s">
        <v>645</v>
      </c>
      <c r="V46" s="191" t="s">
        <v>647</v>
      </c>
      <c r="W46" s="191" t="s">
        <v>647</v>
      </c>
      <c r="X46" s="190" t="str">
        <f t="shared" si="0"/>
        <v>Non-Lr18</v>
      </c>
      <c r="Y46" s="191" t="s">
        <v>648</v>
      </c>
      <c r="Z46" s="191" t="s">
        <v>649</v>
      </c>
      <c r="AA46" s="191" t="s">
        <v>650</v>
      </c>
      <c r="AB46" s="191" t="s">
        <v>651</v>
      </c>
      <c r="AC46" s="191" t="s">
        <v>652</v>
      </c>
      <c r="AD46" s="190" t="str">
        <f t="shared" si="1"/>
        <v>Non-Lr34</v>
      </c>
      <c r="AE46" s="191" t="s">
        <v>326</v>
      </c>
      <c r="AF46" s="191" t="s">
        <v>654</v>
      </c>
      <c r="AG46" s="191" t="s">
        <v>741</v>
      </c>
      <c r="AH46" s="191" t="s">
        <v>656</v>
      </c>
      <c r="AI46" s="191" t="s">
        <v>330</v>
      </c>
      <c r="AJ46" s="191" t="s">
        <v>331</v>
      </c>
      <c r="AK46" s="191" t="s">
        <v>659</v>
      </c>
      <c r="AL46" s="191" t="s">
        <v>660</v>
      </c>
      <c r="AM46" s="191" t="s">
        <v>333</v>
      </c>
      <c r="AN46" s="190" t="str">
        <f t="shared" si="2"/>
        <v>Non-Sr12</v>
      </c>
      <c r="AO46" s="191" t="s">
        <v>662</v>
      </c>
      <c r="AP46" s="191" t="s">
        <v>662</v>
      </c>
      <c r="AQ46" s="190" t="str">
        <f t="shared" si="3"/>
        <v>Non-Sr2</v>
      </c>
      <c r="AR46" s="191" t="s">
        <v>663</v>
      </c>
      <c r="AS46" s="191" t="s">
        <v>664</v>
      </c>
      <c r="AT46" s="191" t="s">
        <v>665</v>
      </c>
      <c r="AU46" s="191" t="s">
        <v>666</v>
      </c>
      <c r="AV46" s="191" t="s">
        <v>811</v>
      </c>
      <c r="AW46" s="191" t="s">
        <v>340</v>
      </c>
      <c r="AX46" s="191" t="s">
        <v>340</v>
      </c>
      <c r="AY46" s="191" t="s">
        <v>340</v>
      </c>
      <c r="AZ46" s="190" t="str">
        <f t="shared" si="4"/>
        <v>Sr9b</v>
      </c>
      <c r="BA46" s="191" t="s">
        <v>742</v>
      </c>
      <c r="BB46" s="191" t="s">
        <v>726</v>
      </c>
      <c r="BC46" s="191" t="s">
        <v>670</v>
      </c>
      <c r="BD46" s="191" t="s">
        <v>344</v>
      </c>
      <c r="BE46" s="191" t="s">
        <v>344</v>
      </c>
      <c r="BF46" s="190" t="str">
        <f t="shared" si="5"/>
        <v>Yr5</v>
      </c>
      <c r="BG46" s="191" t="s">
        <v>781</v>
      </c>
      <c r="BH46" s="191" t="s">
        <v>758</v>
      </c>
      <c r="BI46" s="191" t="s">
        <v>758</v>
      </c>
      <c r="BJ46" s="191" t="s">
        <v>758</v>
      </c>
      <c r="BK46" s="191" t="s">
        <v>758</v>
      </c>
      <c r="BL46" s="190" t="str">
        <f t="shared" si="6"/>
        <v>PHS 3AS</v>
      </c>
      <c r="BM46" s="191" t="s">
        <v>759</v>
      </c>
      <c r="BN46" s="191" t="s">
        <v>727</v>
      </c>
      <c r="BO46" s="191" t="s">
        <v>676</v>
      </c>
      <c r="BP46" s="191" t="s">
        <v>744</v>
      </c>
      <c r="BQ46" s="190" t="str">
        <f t="shared" si="7"/>
        <v>Ppd-B1a-Insensitive</v>
      </c>
      <c r="BR46" s="191" t="s">
        <v>678</v>
      </c>
      <c r="BS46" s="193" t="s">
        <v>729</v>
      </c>
      <c r="BT46" s="191" t="s">
        <v>730</v>
      </c>
      <c r="BU46" s="191" t="s">
        <v>681</v>
      </c>
      <c r="BV46" s="191" t="s">
        <v>682</v>
      </c>
      <c r="BW46" s="191" t="s">
        <v>355</v>
      </c>
      <c r="BX46" s="191" t="s">
        <v>684</v>
      </c>
      <c r="BY46" s="191" t="s">
        <v>685</v>
      </c>
      <c r="BZ46" s="191" t="s">
        <v>686</v>
      </c>
      <c r="CA46" s="191" t="s">
        <v>687</v>
      </c>
      <c r="CB46" s="191" t="s">
        <v>805</v>
      </c>
      <c r="CC46" s="190" t="str">
        <f t="shared" si="8"/>
        <v>Het-Glu-A1-(Ax1,Ax2*)</v>
      </c>
      <c r="CD46" s="191" t="s">
        <v>689</v>
      </c>
      <c r="CE46" s="191" t="s">
        <v>690</v>
      </c>
      <c r="CF46" s="190" t="str">
        <f t="shared" si="9"/>
        <v>Glu-B1a (Bx7)</v>
      </c>
      <c r="CG46" s="191" t="s">
        <v>691</v>
      </c>
      <c r="CH46" s="191" t="s">
        <v>692</v>
      </c>
      <c r="CI46" s="191" t="s">
        <v>693</v>
      </c>
      <c r="CJ46" s="191" t="s">
        <v>694</v>
      </c>
      <c r="CK46" s="191" t="s">
        <v>695</v>
      </c>
      <c r="CL46" s="191" t="s">
        <v>762</v>
      </c>
      <c r="CM46" s="191" t="s">
        <v>697</v>
      </c>
      <c r="CN46" s="190" t="str">
        <f t="shared" si="10"/>
        <v>Red</v>
      </c>
      <c r="CO46" s="191" t="s">
        <v>814</v>
      </c>
      <c r="CP46" s="191" t="s">
        <v>699</v>
      </c>
      <c r="CQ46" s="191" t="s">
        <v>700</v>
      </c>
      <c r="CR46" s="191" t="s">
        <v>733</v>
      </c>
      <c r="CS46" s="191" t="s">
        <v>702</v>
      </c>
      <c r="CT46" s="191" t="s">
        <v>703</v>
      </c>
      <c r="CU46" s="190" t="str">
        <f t="shared" si="11"/>
        <v>Pinb-D1b(hard)</v>
      </c>
      <c r="CV46" s="191" t="s">
        <v>704</v>
      </c>
      <c r="CW46" s="191" t="s">
        <v>705</v>
      </c>
      <c r="CX46" s="191" t="s">
        <v>706</v>
      </c>
      <c r="CY46" s="191" t="s">
        <v>707</v>
      </c>
      <c r="CZ46" s="190" t="str">
        <f t="shared" si="12"/>
        <v>Possibly-Het-Ppo-A1</v>
      </c>
      <c r="DA46" s="191" t="s">
        <v>708</v>
      </c>
      <c r="DB46" s="191" t="s">
        <v>709</v>
      </c>
      <c r="DC46" s="190" t="str">
        <f t="shared" si="13"/>
        <v>Het-Ppo-D1</v>
      </c>
      <c r="DD46" s="191" t="s">
        <v>748</v>
      </c>
      <c r="DE46" s="191" t="s">
        <v>847</v>
      </c>
      <c r="DF46" s="191" t="s">
        <v>789</v>
      </c>
      <c r="DG46" s="191" t="s">
        <v>790</v>
      </c>
      <c r="DH46" s="191" t="s">
        <v>714</v>
      </c>
      <c r="DI46" s="191" t="s">
        <v>735</v>
      </c>
      <c r="DJ46" s="191" t="s">
        <v>716</v>
      </c>
      <c r="DK46" s="191" t="s">
        <v>717</v>
      </c>
      <c r="DL46" s="191" t="s">
        <v>749</v>
      </c>
      <c r="DM46" s="191" t="s">
        <v>719</v>
      </c>
      <c r="DN46" s="191" t="s">
        <v>385</v>
      </c>
    </row>
    <row r="47" spans="1:118" x14ac:dyDescent="0.2">
      <c r="A47" s="190">
        <v>36</v>
      </c>
      <c r="B47" s="191" t="s">
        <v>181</v>
      </c>
      <c r="C47" s="192">
        <v>481</v>
      </c>
      <c r="D47" s="192">
        <v>1290</v>
      </c>
      <c r="E47" s="191" t="s">
        <v>632</v>
      </c>
      <c r="F47" s="191" t="s">
        <v>848</v>
      </c>
      <c r="G47" s="190" t="s">
        <v>785</v>
      </c>
      <c r="H47" s="190" t="s">
        <v>838</v>
      </c>
      <c r="I47" s="192">
        <v>51266</v>
      </c>
      <c r="J47" s="193" t="s">
        <v>636</v>
      </c>
      <c r="K47" s="190" t="s">
        <v>637</v>
      </c>
      <c r="L47" s="191" t="s">
        <v>752</v>
      </c>
      <c r="M47" s="191" t="s">
        <v>639</v>
      </c>
      <c r="N47" s="191" t="s">
        <v>640</v>
      </c>
      <c r="O47" s="191" t="s">
        <v>641</v>
      </c>
      <c r="P47" s="190" t="str">
        <f t="shared" si="14"/>
        <v>Non-1RS</v>
      </c>
      <c r="Q47" s="191" t="s">
        <v>739</v>
      </c>
      <c r="R47" s="191" t="s">
        <v>643</v>
      </c>
      <c r="S47" s="191" t="s">
        <v>644</v>
      </c>
      <c r="T47" s="191" t="s">
        <v>644</v>
      </c>
      <c r="U47" s="191" t="s">
        <v>645</v>
      </c>
      <c r="V47" s="191" t="s">
        <v>647</v>
      </c>
      <c r="W47" s="191" t="s">
        <v>647</v>
      </c>
      <c r="X47" s="190" t="str">
        <f t="shared" si="0"/>
        <v>Non-Lr18</v>
      </c>
      <c r="Y47" s="191" t="s">
        <v>648</v>
      </c>
      <c r="Z47" s="191" t="s">
        <v>323</v>
      </c>
      <c r="AA47" s="191" t="s">
        <v>650</v>
      </c>
      <c r="AB47" s="190" t="s">
        <v>646</v>
      </c>
      <c r="AC47" s="191" t="s">
        <v>652</v>
      </c>
      <c r="AD47" s="190" t="str">
        <f t="shared" si="1"/>
        <v>.</v>
      </c>
      <c r="AE47" s="191" t="s">
        <v>653</v>
      </c>
      <c r="AF47" s="191" t="s">
        <v>654</v>
      </c>
      <c r="AG47" s="191" t="s">
        <v>655</v>
      </c>
      <c r="AH47" s="191" t="s">
        <v>656</v>
      </c>
      <c r="AI47" s="191" t="s">
        <v>725</v>
      </c>
      <c r="AJ47" s="191" t="s">
        <v>658</v>
      </c>
      <c r="AK47" s="191" t="s">
        <v>659</v>
      </c>
      <c r="AL47" s="191" t="s">
        <v>660</v>
      </c>
      <c r="AM47" s="191" t="s">
        <v>660</v>
      </c>
      <c r="AN47" s="190" t="str">
        <f t="shared" si="2"/>
        <v>Non-Sr12</v>
      </c>
      <c r="AO47" s="191" t="s">
        <v>662</v>
      </c>
      <c r="AP47" s="191" t="s">
        <v>662</v>
      </c>
      <c r="AQ47" s="190" t="str">
        <f t="shared" si="3"/>
        <v>Non-Sr2</v>
      </c>
      <c r="AR47" s="191" t="s">
        <v>663</v>
      </c>
      <c r="AS47" s="191" t="s">
        <v>664</v>
      </c>
      <c r="AT47" s="191" t="s">
        <v>665</v>
      </c>
      <c r="AU47" s="191" t="s">
        <v>666</v>
      </c>
      <c r="AV47" s="191" t="s">
        <v>667</v>
      </c>
      <c r="AW47" s="191" t="s">
        <v>668</v>
      </c>
      <c r="AX47" s="191" t="s">
        <v>340</v>
      </c>
      <c r="AY47" s="191" t="s">
        <v>340</v>
      </c>
      <c r="AZ47" s="190" t="str">
        <f t="shared" si="4"/>
        <v>Non-Sr9b</v>
      </c>
      <c r="BA47" s="191" t="s">
        <v>742</v>
      </c>
      <c r="BB47" s="191" t="s">
        <v>726</v>
      </c>
      <c r="BC47" s="191" t="s">
        <v>670</v>
      </c>
      <c r="BD47" s="191" t="s">
        <v>671</v>
      </c>
      <c r="BE47" s="191" t="s">
        <v>671</v>
      </c>
      <c r="BF47" s="190" t="str">
        <f t="shared" si="5"/>
        <v>Non-Yr5</v>
      </c>
      <c r="BG47" s="191" t="s">
        <v>781</v>
      </c>
      <c r="BH47" s="191" t="s">
        <v>758</v>
      </c>
      <c r="BI47" s="191" t="s">
        <v>758</v>
      </c>
      <c r="BJ47" s="191" t="s">
        <v>758</v>
      </c>
      <c r="BK47" s="191" t="s">
        <v>758</v>
      </c>
      <c r="BL47" s="190" t="str">
        <f t="shared" si="6"/>
        <v>PHS 3AS</v>
      </c>
      <c r="BM47" s="191" t="s">
        <v>674</v>
      </c>
      <c r="BN47" s="191" t="s">
        <v>727</v>
      </c>
      <c r="BO47" s="191" t="s">
        <v>676</v>
      </c>
      <c r="BP47" s="191" t="s">
        <v>744</v>
      </c>
      <c r="BQ47" s="190" t="str">
        <f t="shared" si="7"/>
        <v>Ppd-B1a-Insensitive</v>
      </c>
      <c r="BR47" s="191" t="s">
        <v>678</v>
      </c>
      <c r="BS47" s="193" t="s">
        <v>679</v>
      </c>
      <c r="BT47" s="191" t="s">
        <v>680</v>
      </c>
      <c r="BU47" s="191" t="s">
        <v>681</v>
      </c>
      <c r="BV47" s="191" t="s">
        <v>682</v>
      </c>
      <c r="BW47" s="191" t="s">
        <v>683</v>
      </c>
      <c r="BX47" s="191" t="s">
        <v>684</v>
      </c>
      <c r="BY47" s="191" t="s">
        <v>685</v>
      </c>
      <c r="BZ47" s="191" t="s">
        <v>686</v>
      </c>
      <c r="CA47" s="191" t="s">
        <v>687</v>
      </c>
      <c r="CB47" s="191" t="s">
        <v>688</v>
      </c>
      <c r="CC47" s="190" t="str">
        <f t="shared" si="8"/>
        <v>Glu-A1-Ax1</v>
      </c>
      <c r="CD47" s="191" t="s">
        <v>689</v>
      </c>
      <c r="CE47" s="191" t="s">
        <v>690</v>
      </c>
      <c r="CF47" s="190" t="str">
        <f t="shared" si="9"/>
        <v>Glu-B1a (Bx7)</v>
      </c>
      <c r="CG47" s="191" t="s">
        <v>691</v>
      </c>
      <c r="CH47" s="191" t="s">
        <v>692</v>
      </c>
      <c r="CI47" s="191" t="s">
        <v>693</v>
      </c>
      <c r="CJ47" s="191" t="s">
        <v>761</v>
      </c>
      <c r="CK47" s="191" t="s">
        <v>695</v>
      </c>
      <c r="CL47" s="191" t="s">
        <v>696</v>
      </c>
      <c r="CM47" s="191" t="s">
        <v>646</v>
      </c>
      <c r="CN47" s="190" t="str">
        <f t="shared" si="10"/>
        <v>Red</v>
      </c>
      <c r="CO47" s="191" t="s">
        <v>746</v>
      </c>
      <c r="CP47" s="191" t="s">
        <v>699</v>
      </c>
      <c r="CQ47" s="191" t="s">
        <v>700</v>
      </c>
      <c r="CR47" s="191" t="s">
        <v>733</v>
      </c>
      <c r="CS47" s="191" t="s">
        <v>702</v>
      </c>
      <c r="CT47" s="191" t="s">
        <v>703</v>
      </c>
      <c r="CU47" s="190" t="str">
        <f t="shared" si="11"/>
        <v>Pinb-D1b(hard)</v>
      </c>
      <c r="CV47" s="191" t="s">
        <v>704</v>
      </c>
      <c r="CW47" s="191" t="s">
        <v>705</v>
      </c>
      <c r="CX47" s="191" t="s">
        <v>706</v>
      </c>
      <c r="CY47" s="191" t="s">
        <v>747</v>
      </c>
      <c r="CZ47" s="190" t="str">
        <f t="shared" si="12"/>
        <v>Ppo-A1a</v>
      </c>
      <c r="DA47" s="191" t="s">
        <v>782</v>
      </c>
      <c r="DB47" s="191" t="s">
        <v>709</v>
      </c>
      <c r="DC47" s="190" t="str">
        <f t="shared" si="13"/>
        <v>Ppo-D1a(low)</v>
      </c>
      <c r="DD47" s="191" t="s">
        <v>748</v>
      </c>
      <c r="DE47" s="191" t="s">
        <v>711</v>
      </c>
      <c r="DF47" s="191" t="s">
        <v>712</v>
      </c>
      <c r="DG47" s="191" t="s">
        <v>713</v>
      </c>
      <c r="DH47" s="191" t="s">
        <v>714</v>
      </c>
      <c r="DI47" s="191" t="s">
        <v>735</v>
      </c>
      <c r="DJ47" s="191" t="s">
        <v>716</v>
      </c>
      <c r="DK47" s="191" t="s">
        <v>717</v>
      </c>
      <c r="DL47" s="191" t="s">
        <v>383</v>
      </c>
      <c r="DM47" s="191" t="s">
        <v>719</v>
      </c>
      <c r="DN47" s="191" t="s">
        <v>720</v>
      </c>
    </row>
    <row r="48" spans="1:118" x14ac:dyDescent="0.2">
      <c r="A48" s="190">
        <v>37</v>
      </c>
      <c r="B48" s="191" t="s">
        <v>183</v>
      </c>
      <c r="C48" s="192">
        <v>481</v>
      </c>
      <c r="D48" s="192">
        <v>1290</v>
      </c>
      <c r="E48" s="191" t="s">
        <v>632</v>
      </c>
      <c r="F48" s="191" t="s">
        <v>849</v>
      </c>
      <c r="G48" s="190" t="s">
        <v>788</v>
      </c>
      <c r="H48" s="190" t="s">
        <v>838</v>
      </c>
      <c r="I48" s="192">
        <v>51267</v>
      </c>
      <c r="J48" s="193" t="s">
        <v>636</v>
      </c>
      <c r="K48" s="190" t="s">
        <v>637</v>
      </c>
      <c r="L48" s="191" t="s">
        <v>752</v>
      </c>
      <c r="M48" s="191" t="s">
        <v>639</v>
      </c>
      <c r="N48" s="191" t="s">
        <v>640</v>
      </c>
      <c r="O48" s="191" t="s">
        <v>641</v>
      </c>
      <c r="P48" s="190" t="str">
        <f t="shared" si="14"/>
        <v>Non-1RS</v>
      </c>
      <c r="Q48" s="191" t="s">
        <v>739</v>
      </c>
      <c r="R48" s="191" t="s">
        <v>643</v>
      </c>
      <c r="S48" s="191" t="s">
        <v>644</v>
      </c>
      <c r="T48" s="191" t="s">
        <v>644</v>
      </c>
      <c r="U48" s="191" t="s">
        <v>645</v>
      </c>
      <c r="V48" s="191" t="s">
        <v>647</v>
      </c>
      <c r="W48" s="191" t="s">
        <v>647</v>
      </c>
      <c r="X48" s="190" t="str">
        <f t="shared" si="0"/>
        <v>Non-Lr18</v>
      </c>
      <c r="Y48" s="191" t="s">
        <v>648</v>
      </c>
      <c r="Z48" s="191" t="s">
        <v>649</v>
      </c>
      <c r="AA48" s="191" t="s">
        <v>650</v>
      </c>
      <c r="AB48" s="191" t="s">
        <v>651</v>
      </c>
      <c r="AC48" s="191" t="s">
        <v>652</v>
      </c>
      <c r="AD48" s="190" t="str">
        <f t="shared" si="1"/>
        <v>Non-Lr34</v>
      </c>
      <c r="AE48" s="191" t="s">
        <v>326</v>
      </c>
      <c r="AF48" s="191" t="s">
        <v>654</v>
      </c>
      <c r="AG48" s="191" t="s">
        <v>741</v>
      </c>
      <c r="AH48" s="191" t="s">
        <v>656</v>
      </c>
      <c r="AI48" s="191" t="s">
        <v>330</v>
      </c>
      <c r="AJ48" s="191" t="s">
        <v>331</v>
      </c>
      <c r="AK48" s="191" t="s">
        <v>659</v>
      </c>
      <c r="AL48" s="191" t="s">
        <v>660</v>
      </c>
      <c r="AM48" s="191" t="s">
        <v>333</v>
      </c>
      <c r="AN48" s="190" t="str">
        <f t="shared" si="2"/>
        <v>Non-Sr12</v>
      </c>
      <c r="AO48" s="191" t="s">
        <v>662</v>
      </c>
      <c r="AP48" s="191" t="s">
        <v>662</v>
      </c>
      <c r="AQ48" s="190" t="str">
        <f t="shared" si="3"/>
        <v>Non-Sr2</v>
      </c>
      <c r="AR48" s="191" t="s">
        <v>663</v>
      </c>
      <c r="AS48" s="191" t="s">
        <v>664</v>
      </c>
      <c r="AT48" s="191" t="s">
        <v>665</v>
      </c>
      <c r="AU48" s="191" t="s">
        <v>666</v>
      </c>
      <c r="AV48" s="191" t="s">
        <v>667</v>
      </c>
      <c r="AW48" s="191" t="s">
        <v>340</v>
      </c>
      <c r="AX48" s="191" t="s">
        <v>340</v>
      </c>
      <c r="AY48" s="191" t="s">
        <v>340</v>
      </c>
      <c r="AZ48" s="190" t="str">
        <f t="shared" si="4"/>
        <v>Sr9b</v>
      </c>
      <c r="BA48" s="191" t="s">
        <v>742</v>
      </c>
      <c r="BB48" s="191" t="s">
        <v>342</v>
      </c>
      <c r="BC48" s="191" t="s">
        <v>670</v>
      </c>
      <c r="BD48" s="191" t="s">
        <v>344</v>
      </c>
      <c r="BE48" s="191" t="s">
        <v>344</v>
      </c>
      <c r="BF48" s="190" t="str">
        <f t="shared" si="5"/>
        <v>Yr5</v>
      </c>
      <c r="BG48" s="191" t="s">
        <v>672</v>
      </c>
      <c r="BH48" s="191" t="s">
        <v>673</v>
      </c>
      <c r="BI48" s="191" t="s">
        <v>758</v>
      </c>
      <c r="BJ48" s="191" t="s">
        <v>758</v>
      </c>
      <c r="BK48" s="191" t="s">
        <v>758</v>
      </c>
      <c r="BL48" s="190" t="str">
        <f t="shared" si="6"/>
        <v>Non-PHS 3AS</v>
      </c>
      <c r="BM48" s="191" t="s">
        <v>674</v>
      </c>
      <c r="BN48" s="191" t="s">
        <v>727</v>
      </c>
      <c r="BO48" s="191" t="s">
        <v>676</v>
      </c>
      <c r="BP48" s="191" t="s">
        <v>744</v>
      </c>
      <c r="BQ48" s="190" t="str">
        <f t="shared" si="7"/>
        <v>Ppd-B1a-Insensitive</v>
      </c>
      <c r="BR48" s="191" t="s">
        <v>678</v>
      </c>
      <c r="BS48" s="193" t="s">
        <v>679</v>
      </c>
      <c r="BT48" s="191" t="s">
        <v>680</v>
      </c>
      <c r="BU48" s="191" t="s">
        <v>681</v>
      </c>
      <c r="BV48" s="191" t="s">
        <v>682</v>
      </c>
      <c r="BW48" s="191" t="s">
        <v>683</v>
      </c>
      <c r="BX48" s="191" t="s">
        <v>684</v>
      </c>
      <c r="BY48" s="191" t="s">
        <v>685</v>
      </c>
      <c r="BZ48" s="191" t="s">
        <v>686</v>
      </c>
      <c r="CA48" s="191" t="s">
        <v>687</v>
      </c>
      <c r="CB48" s="191" t="s">
        <v>805</v>
      </c>
      <c r="CC48" s="190" t="str">
        <f t="shared" si="8"/>
        <v>Het-Glu-A1-(Ax1,Ax2*)</v>
      </c>
      <c r="CD48" s="191" t="s">
        <v>689</v>
      </c>
      <c r="CE48" s="191" t="s">
        <v>690</v>
      </c>
      <c r="CF48" s="190" t="str">
        <f t="shared" si="9"/>
        <v>Glu-B1a (Bx7)</v>
      </c>
      <c r="CG48" s="191" t="s">
        <v>691</v>
      </c>
      <c r="CH48" s="191" t="s">
        <v>692</v>
      </c>
      <c r="CI48" s="191" t="s">
        <v>693</v>
      </c>
      <c r="CJ48" s="191" t="s">
        <v>761</v>
      </c>
      <c r="CK48" s="191" t="s">
        <v>695</v>
      </c>
      <c r="CL48" s="191" t="s">
        <v>696</v>
      </c>
      <c r="CM48" s="191" t="s">
        <v>646</v>
      </c>
      <c r="CN48" s="190" t="str">
        <f t="shared" si="10"/>
        <v>Red</v>
      </c>
      <c r="CO48" s="191" t="s">
        <v>698</v>
      </c>
      <c r="CP48" s="191" t="s">
        <v>699</v>
      </c>
      <c r="CQ48" s="191" t="s">
        <v>786</v>
      </c>
      <c r="CR48" s="191" t="s">
        <v>701</v>
      </c>
      <c r="CS48" s="191" t="s">
        <v>702</v>
      </c>
      <c r="CT48" s="191" t="s">
        <v>703</v>
      </c>
      <c r="CU48" s="190" t="str">
        <f t="shared" si="11"/>
        <v>Pinb-D1a(soft)</v>
      </c>
      <c r="CV48" s="191" t="s">
        <v>704</v>
      </c>
      <c r="CW48" s="191" t="s">
        <v>705</v>
      </c>
      <c r="CX48" s="191" t="s">
        <v>778</v>
      </c>
      <c r="CY48" s="191" t="s">
        <v>707</v>
      </c>
      <c r="CZ48" s="190" t="str">
        <f t="shared" si="12"/>
        <v>Ppo-A1b(low)</v>
      </c>
      <c r="DA48" s="191" t="s">
        <v>708</v>
      </c>
      <c r="DB48" s="191" t="s">
        <v>709</v>
      </c>
      <c r="DC48" s="190" t="str">
        <f t="shared" si="13"/>
        <v>Het-Ppo-D1</v>
      </c>
      <c r="DD48" s="191" t="s">
        <v>710</v>
      </c>
      <c r="DE48" s="191" t="s">
        <v>847</v>
      </c>
      <c r="DF48" s="191" t="s">
        <v>712</v>
      </c>
      <c r="DG48" s="191" t="s">
        <v>713</v>
      </c>
      <c r="DH48" s="191" t="s">
        <v>714</v>
      </c>
      <c r="DI48" s="191" t="s">
        <v>735</v>
      </c>
      <c r="DJ48" s="191" t="s">
        <v>716</v>
      </c>
      <c r="DK48" s="191" t="s">
        <v>717</v>
      </c>
      <c r="DL48" s="191" t="s">
        <v>383</v>
      </c>
      <c r="DM48" s="191" t="s">
        <v>719</v>
      </c>
      <c r="DN48" s="191" t="s">
        <v>385</v>
      </c>
    </row>
    <row r="49" spans="1:118" x14ac:dyDescent="0.2">
      <c r="A49" s="190">
        <v>38</v>
      </c>
      <c r="B49" s="191" t="s">
        <v>850</v>
      </c>
      <c r="C49" s="192">
        <v>481</v>
      </c>
      <c r="D49" s="192">
        <v>1290</v>
      </c>
      <c r="E49" s="191" t="s">
        <v>632</v>
      </c>
      <c r="F49" s="191" t="s">
        <v>851</v>
      </c>
      <c r="G49" s="190" t="s">
        <v>634</v>
      </c>
      <c r="H49" s="190" t="s">
        <v>852</v>
      </c>
      <c r="I49" s="192">
        <v>49262</v>
      </c>
      <c r="J49" s="193" t="s">
        <v>636</v>
      </c>
      <c r="K49" s="190" t="s">
        <v>637</v>
      </c>
      <c r="L49" s="191" t="s">
        <v>638</v>
      </c>
      <c r="M49" s="191" t="s">
        <v>639</v>
      </c>
      <c r="N49" s="191" t="s">
        <v>640</v>
      </c>
      <c r="O49" s="191" t="s">
        <v>641</v>
      </c>
      <c r="P49" s="190" t="str">
        <f t="shared" si="14"/>
        <v>Non-1RS</v>
      </c>
      <c r="Q49" s="191" t="s">
        <v>739</v>
      </c>
      <c r="R49" s="191" t="s">
        <v>643</v>
      </c>
      <c r="S49" s="191" t="s">
        <v>644</v>
      </c>
      <c r="T49" s="191" t="s">
        <v>644</v>
      </c>
      <c r="U49" s="191" t="s">
        <v>645</v>
      </c>
      <c r="V49" s="191" t="s">
        <v>647</v>
      </c>
      <c r="W49" s="191" t="s">
        <v>647</v>
      </c>
      <c r="X49" s="190" t="str">
        <f t="shared" si="0"/>
        <v>Non-Lr18</v>
      </c>
      <c r="Y49" s="191" t="s">
        <v>648</v>
      </c>
      <c r="Z49" s="191" t="s">
        <v>649</v>
      </c>
      <c r="AA49" s="191" t="s">
        <v>650</v>
      </c>
      <c r="AB49" s="191" t="s">
        <v>651</v>
      </c>
      <c r="AC49" s="191" t="s">
        <v>652</v>
      </c>
      <c r="AD49" s="190" t="str">
        <f t="shared" si="1"/>
        <v>Non-Lr34</v>
      </c>
      <c r="AE49" s="191" t="s">
        <v>653</v>
      </c>
      <c r="AF49" s="191" t="s">
        <v>654</v>
      </c>
      <c r="AG49" s="191" t="s">
        <v>328</v>
      </c>
      <c r="AH49" s="191" t="s">
        <v>656</v>
      </c>
      <c r="AI49" s="191" t="s">
        <v>725</v>
      </c>
      <c r="AJ49" s="191" t="s">
        <v>658</v>
      </c>
      <c r="AK49" s="191" t="s">
        <v>659</v>
      </c>
      <c r="AL49" s="191" t="s">
        <v>660</v>
      </c>
      <c r="AM49" s="191" t="s">
        <v>660</v>
      </c>
      <c r="AN49" s="190" t="str">
        <f t="shared" si="2"/>
        <v>Non-Sr12</v>
      </c>
      <c r="AO49" s="191" t="s">
        <v>662</v>
      </c>
      <c r="AP49" s="191" t="s">
        <v>662</v>
      </c>
      <c r="AQ49" s="190" t="str">
        <f t="shared" si="3"/>
        <v>Non-Sr2</v>
      </c>
      <c r="AR49" s="191" t="s">
        <v>663</v>
      </c>
      <c r="AS49" s="191" t="s">
        <v>664</v>
      </c>
      <c r="AT49" s="191" t="s">
        <v>665</v>
      </c>
      <c r="AU49" s="191" t="s">
        <v>666</v>
      </c>
      <c r="AV49" s="191" t="s">
        <v>339</v>
      </c>
      <c r="AW49" s="191" t="s">
        <v>668</v>
      </c>
      <c r="AX49" s="191" t="s">
        <v>668</v>
      </c>
      <c r="AY49" s="191" t="s">
        <v>668</v>
      </c>
      <c r="AZ49" s="190" t="str">
        <f t="shared" si="4"/>
        <v>Non-Sr9b</v>
      </c>
      <c r="BA49" s="191" t="s">
        <v>742</v>
      </c>
      <c r="BB49" s="191" t="s">
        <v>342</v>
      </c>
      <c r="BC49" s="191" t="s">
        <v>670</v>
      </c>
      <c r="BD49" s="191" t="s">
        <v>671</v>
      </c>
      <c r="BE49" s="191" t="s">
        <v>671</v>
      </c>
      <c r="BF49" s="190" t="str">
        <f t="shared" si="5"/>
        <v>Non-Yr5</v>
      </c>
      <c r="BG49" s="191" t="s">
        <v>672</v>
      </c>
      <c r="BH49" s="191" t="s">
        <v>758</v>
      </c>
      <c r="BI49" s="191" t="s">
        <v>758</v>
      </c>
      <c r="BJ49" s="191" t="s">
        <v>758</v>
      </c>
      <c r="BK49" s="191" t="s">
        <v>758</v>
      </c>
      <c r="BL49" s="190" t="str">
        <f t="shared" si="6"/>
        <v>PHS 3AS</v>
      </c>
      <c r="BM49" s="191" t="s">
        <v>674</v>
      </c>
      <c r="BN49" s="191" t="s">
        <v>675</v>
      </c>
      <c r="BO49" s="191" t="s">
        <v>676</v>
      </c>
      <c r="BP49" s="191" t="s">
        <v>744</v>
      </c>
      <c r="BQ49" s="190" t="str">
        <f t="shared" si="7"/>
        <v>Ppd-B1a-Insensitive</v>
      </c>
      <c r="BR49" s="191" t="s">
        <v>678</v>
      </c>
      <c r="BS49" s="193" t="s">
        <v>729</v>
      </c>
      <c r="BT49" s="191" t="s">
        <v>680</v>
      </c>
      <c r="BU49" s="191" t="s">
        <v>681</v>
      </c>
      <c r="BV49" s="191" t="s">
        <v>682</v>
      </c>
      <c r="BW49" s="191" t="s">
        <v>683</v>
      </c>
      <c r="BX49" s="191" t="s">
        <v>684</v>
      </c>
      <c r="BY49" s="191" t="s">
        <v>685</v>
      </c>
      <c r="BZ49" s="191" t="s">
        <v>686</v>
      </c>
      <c r="CA49" s="191" t="s">
        <v>687</v>
      </c>
      <c r="CB49" s="191" t="s">
        <v>688</v>
      </c>
      <c r="CC49" s="190" t="str">
        <f t="shared" si="8"/>
        <v>Glu-A1-Ax1</v>
      </c>
      <c r="CD49" s="191" t="s">
        <v>689</v>
      </c>
      <c r="CE49" s="191" t="s">
        <v>690</v>
      </c>
      <c r="CF49" s="190" t="str">
        <f t="shared" si="9"/>
        <v>Glu-B1a (Bx7)</v>
      </c>
      <c r="CG49" s="191" t="s">
        <v>691</v>
      </c>
      <c r="CH49" s="191" t="s">
        <v>692</v>
      </c>
      <c r="CI49" s="191" t="s">
        <v>693</v>
      </c>
      <c r="CJ49" s="191" t="s">
        <v>694</v>
      </c>
      <c r="CK49" s="191" t="s">
        <v>695</v>
      </c>
      <c r="CL49" s="191" t="s">
        <v>696</v>
      </c>
      <c r="CM49" s="191" t="s">
        <v>697</v>
      </c>
      <c r="CN49" s="190" t="str">
        <f t="shared" si="10"/>
        <v>Red</v>
      </c>
      <c r="CO49" s="191" t="s">
        <v>698</v>
      </c>
      <c r="CP49" s="191" t="s">
        <v>699</v>
      </c>
      <c r="CQ49" s="191" t="s">
        <v>786</v>
      </c>
      <c r="CR49" s="191" t="s">
        <v>701</v>
      </c>
      <c r="CS49" s="191" t="s">
        <v>702</v>
      </c>
      <c r="CT49" s="191" t="s">
        <v>703</v>
      </c>
      <c r="CU49" s="190" t="str">
        <f t="shared" si="11"/>
        <v>Pinb-D1a(soft)</v>
      </c>
      <c r="CV49" s="191" t="s">
        <v>704</v>
      </c>
      <c r="CW49" s="191" t="s">
        <v>705</v>
      </c>
      <c r="CX49" s="191" t="s">
        <v>706</v>
      </c>
      <c r="CY49" s="191" t="s">
        <v>747</v>
      </c>
      <c r="CZ49" s="190" t="str">
        <f t="shared" si="12"/>
        <v>Ppo-A1a</v>
      </c>
      <c r="DA49" s="191" t="s">
        <v>708</v>
      </c>
      <c r="DB49" s="191" t="s">
        <v>709</v>
      </c>
      <c r="DC49" s="190" t="str">
        <f t="shared" si="13"/>
        <v>Het-Ppo-D1</v>
      </c>
      <c r="DD49" s="191" t="s">
        <v>748</v>
      </c>
      <c r="DE49" s="191" t="s">
        <v>711</v>
      </c>
      <c r="DF49" s="191" t="s">
        <v>712</v>
      </c>
      <c r="DG49" s="191" t="s">
        <v>713</v>
      </c>
      <c r="DH49" s="191" t="s">
        <v>714</v>
      </c>
      <c r="DI49" s="191" t="s">
        <v>735</v>
      </c>
      <c r="DJ49" s="191" t="s">
        <v>716</v>
      </c>
      <c r="DK49" s="191" t="s">
        <v>717</v>
      </c>
      <c r="DL49" s="191" t="s">
        <v>718</v>
      </c>
      <c r="DM49" s="191" t="s">
        <v>719</v>
      </c>
      <c r="DN49" s="191" t="s">
        <v>720</v>
      </c>
    </row>
    <row r="50" spans="1:118" x14ac:dyDescent="0.2">
      <c r="A50" s="190">
        <v>39</v>
      </c>
      <c r="B50" s="191" t="s">
        <v>15</v>
      </c>
      <c r="C50" s="192">
        <v>481</v>
      </c>
      <c r="D50" s="192">
        <v>1290</v>
      </c>
      <c r="E50" s="191" t="s">
        <v>632</v>
      </c>
      <c r="F50" s="191" t="s">
        <v>853</v>
      </c>
      <c r="G50" s="190" t="s">
        <v>738</v>
      </c>
      <c r="H50" s="190" t="s">
        <v>852</v>
      </c>
      <c r="I50" s="192">
        <v>41826</v>
      </c>
      <c r="J50" s="193" t="s">
        <v>636</v>
      </c>
      <c r="K50" s="190" t="s">
        <v>637</v>
      </c>
      <c r="L50" s="191" t="s">
        <v>638</v>
      </c>
      <c r="M50" s="191" t="s">
        <v>639</v>
      </c>
      <c r="N50" s="191" t="s">
        <v>640</v>
      </c>
      <c r="O50" s="191" t="s">
        <v>641</v>
      </c>
      <c r="P50" s="190" t="str">
        <f t="shared" si="14"/>
        <v>Non-1RS</v>
      </c>
      <c r="Q50" s="191" t="s">
        <v>739</v>
      </c>
      <c r="R50" s="191" t="s">
        <v>643</v>
      </c>
      <c r="S50" s="191" t="s">
        <v>644</v>
      </c>
      <c r="T50" s="191" t="s">
        <v>644</v>
      </c>
      <c r="U50" s="191" t="s">
        <v>645</v>
      </c>
      <c r="V50" s="191" t="s">
        <v>647</v>
      </c>
      <c r="W50" s="191" t="s">
        <v>647</v>
      </c>
      <c r="X50" s="190" t="str">
        <f t="shared" si="0"/>
        <v>Non-Lr18</v>
      </c>
      <c r="Y50" s="191" t="s">
        <v>648</v>
      </c>
      <c r="Z50" s="191" t="s">
        <v>649</v>
      </c>
      <c r="AA50" s="191" t="s">
        <v>650</v>
      </c>
      <c r="AB50" s="191" t="s">
        <v>651</v>
      </c>
      <c r="AC50" s="191" t="s">
        <v>652</v>
      </c>
      <c r="AD50" s="190" t="str">
        <f t="shared" si="1"/>
        <v>Non-Lr34</v>
      </c>
      <c r="AE50" s="191" t="s">
        <v>653</v>
      </c>
      <c r="AF50" s="191" t="s">
        <v>654</v>
      </c>
      <c r="AG50" s="191" t="s">
        <v>328</v>
      </c>
      <c r="AH50" s="191" t="s">
        <v>656</v>
      </c>
      <c r="AI50" s="191" t="s">
        <v>657</v>
      </c>
      <c r="AJ50" s="191" t="s">
        <v>658</v>
      </c>
      <c r="AK50" s="191" t="s">
        <v>332</v>
      </c>
      <c r="AL50" s="191" t="s">
        <v>660</v>
      </c>
      <c r="AM50" s="191" t="s">
        <v>661</v>
      </c>
      <c r="AN50" s="190" t="str">
        <f t="shared" si="2"/>
        <v>Non-Sr12</v>
      </c>
      <c r="AO50" s="191" t="s">
        <v>662</v>
      </c>
      <c r="AP50" s="191" t="s">
        <v>662</v>
      </c>
      <c r="AQ50" s="190" t="str">
        <f t="shared" si="3"/>
        <v>Non-Sr2</v>
      </c>
      <c r="AR50" s="191" t="s">
        <v>663</v>
      </c>
      <c r="AS50" s="191" t="s">
        <v>664</v>
      </c>
      <c r="AT50" s="191" t="s">
        <v>665</v>
      </c>
      <c r="AU50" s="191" t="s">
        <v>666</v>
      </c>
      <c r="AV50" s="191" t="s">
        <v>667</v>
      </c>
      <c r="AW50" s="191" t="s">
        <v>668</v>
      </c>
      <c r="AX50" s="191" t="s">
        <v>340</v>
      </c>
      <c r="AY50" s="191" t="s">
        <v>340</v>
      </c>
      <c r="AZ50" s="190" t="str">
        <f t="shared" si="4"/>
        <v>Non-Sr9b</v>
      </c>
      <c r="BA50" s="191" t="s">
        <v>742</v>
      </c>
      <c r="BB50" s="191" t="s">
        <v>726</v>
      </c>
      <c r="BC50" s="191" t="s">
        <v>670</v>
      </c>
      <c r="BD50" s="191" t="s">
        <v>671</v>
      </c>
      <c r="BE50" s="191" t="s">
        <v>671</v>
      </c>
      <c r="BF50" s="190" t="str">
        <f t="shared" si="5"/>
        <v>Non-Yr5</v>
      </c>
      <c r="BG50" s="191" t="s">
        <v>781</v>
      </c>
      <c r="BH50" s="191" t="s">
        <v>673</v>
      </c>
      <c r="BI50" s="191" t="s">
        <v>758</v>
      </c>
      <c r="BJ50" s="191" t="s">
        <v>758</v>
      </c>
      <c r="BK50" s="191" t="s">
        <v>758</v>
      </c>
      <c r="BL50" s="190" t="str">
        <f t="shared" si="6"/>
        <v>Non-PHS 3AS</v>
      </c>
      <c r="BM50" s="191" t="s">
        <v>674</v>
      </c>
      <c r="BN50" s="191" t="s">
        <v>727</v>
      </c>
      <c r="BO50" s="191" t="s">
        <v>676</v>
      </c>
      <c r="BP50" s="191" t="s">
        <v>744</v>
      </c>
      <c r="BQ50" s="190" t="str">
        <f t="shared" si="7"/>
        <v>Ppd-B1a-Insensitive</v>
      </c>
      <c r="BR50" s="191" t="s">
        <v>678</v>
      </c>
      <c r="BS50" s="193" t="s">
        <v>729</v>
      </c>
      <c r="BT50" s="191" t="s">
        <v>680</v>
      </c>
      <c r="BU50" s="191" t="s">
        <v>681</v>
      </c>
      <c r="BV50" s="191" t="s">
        <v>682</v>
      </c>
      <c r="BW50" s="191" t="s">
        <v>683</v>
      </c>
      <c r="BX50" s="191" t="s">
        <v>684</v>
      </c>
      <c r="BY50" s="191" t="s">
        <v>685</v>
      </c>
      <c r="BZ50" s="191" t="s">
        <v>686</v>
      </c>
      <c r="CA50" s="191" t="s">
        <v>687</v>
      </c>
      <c r="CB50" s="191" t="s">
        <v>688</v>
      </c>
      <c r="CC50" s="190" t="str">
        <f t="shared" si="8"/>
        <v>Glu-A1-Ax1</v>
      </c>
      <c r="CD50" s="191" t="s">
        <v>689</v>
      </c>
      <c r="CE50" s="191" t="s">
        <v>690</v>
      </c>
      <c r="CF50" s="190" t="str">
        <f t="shared" si="9"/>
        <v>Glu-B1a (Bx7)</v>
      </c>
      <c r="CG50" s="191" t="s">
        <v>691</v>
      </c>
      <c r="CH50" s="191" t="s">
        <v>692</v>
      </c>
      <c r="CI50" s="191" t="s">
        <v>693</v>
      </c>
      <c r="CJ50" s="191" t="s">
        <v>694</v>
      </c>
      <c r="CK50" s="191" t="s">
        <v>695</v>
      </c>
      <c r="CL50" s="191" t="s">
        <v>696</v>
      </c>
      <c r="CM50" s="191" t="s">
        <v>697</v>
      </c>
      <c r="CN50" s="190" t="str">
        <f t="shared" si="10"/>
        <v>Red</v>
      </c>
      <c r="CO50" s="191" t="s">
        <v>698</v>
      </c>
      <c r="CP50" s="191" t="s">
        <v>699</v>
      </c>
      <c r="CQ50" s="191" t="s">
        <v>700</v>
      </c>
      <c r="CR50" s="191" t="s">
        <v>733</v>
      </c>
      <c r="CS50" s="191" t="s">
        <v>702</v>
      </c>
      <c r="CT50" s="191" t="s">
        <v>703</v>
      </c>
      <c r="CU50" s="190" t="str">
        <f t="shared" si="11"/>
        <v>Pinb-D1b(hard)</v>
      </c>
      <c r="CV50" s="191" t="s">
        <v>704</v>
      </c>
      <c r="CW50" s="191" t="s">
        <v>705</v>
      </c>
      <c r="CX50" s="191" t="s">
        <v>706</v>
      </c>
      <c r="CY50" s="191" t="s">
        <v>707</v>
      </c>
      <c r="CZ50" s="190" t="str">
        <f t="shared" si="12"/>
        <v>Possibly-Het-Ppo-A1</v>
      </c>
      <c r="DA50" s="191" t="s">
        <v>782</v>
      </c>
      <c r="DB50" s="191" t="s">
        <v>709</v>
      </c>
      <c r="DC50" s="190" t="str">
        <f t="shared" si="13"/>
        <v>Ppo-D1a(low)</v>
      </c>
      <c r="DD50" s="191" t="s">
        <v>748</v>
      </c>
      <c r="DE50" s="191" t="s">
        <v>711</v>
      </c>
      <c r="DF50" s="191" t="s">
        <v>712</v>
      </c>
      <c r="DG50" s="191" t="s">
        <v>713</v>
      </c>
      <c r="DH50" s="191" t="s">
        <v>714</v>
      </c>
      <c r="DI50" s="191" t="s">
        <v>715</v>
      </c>
      <c r="DJ50" s="191" t="s">
        <v>716</v>
      </c>
      <c r="DK50" s="191" t="s">
        <v>717</v>
      </c>
      <c r="DL50" s="191" t="s">
        <v>383</v>
      </c>
      <c r="DM50" s="191" t="s">
        <v>719</v>
      </c>
      <c r="DN50" s="191" t="s">
        <v>720</v>
      </c>
    </row>
    <row r="51" spans="1:118" x14ac:dyDescent="0.2">
      <c r="A51" s="190">
        <v>40</v>
      </c>
      <c r="B51" s="191" t="s">
        <v>186</v>
      </c>
      <c r="C51" s="192">
        <v>481</v>
      </c>
      <c r="D51" s="192">
        <v>1290</v>
      </c>
      <c r="E51" s="191" t="s">
        <v>632</v>
      </c>
      <c r="F51" s="191" t="s">
        <v>854</v>
      </c>
      <c r="G51" s="190" t="s">
        <v>766</v>
      </c>
      <c r="H51" s="190" t="s">
        <v>852</v>
      </c>
      <c r="I51" s="192">
        <v>44376</v>
      </c>
      <c r="J51" s="193" t="s">
        <v>636</v>
      </c>
      <c r="K51" s="190" t="s">
        <v>637</v>
      </c>
      <c r="L51" s="191" t="s">
        <v>638</v>
      </c>
      <c r="M51" s="191" t="s">
        <v>267</v>
      </c>
      <c r="N51" s="191" t="s">
        <v>855</v>
      </c>
      <c r="O51" s="191" t="s">
        <v>641</v>
      </c>
      <c r="P51" s="190" t="str">
        <f t="shared" si="14"/>
        <v>1RS:1AL</v>
      </c>
      <c r="Q51" s="191" t="s">
        <v>739</v>
      </c>
      <c r="R51" s="191" t="s">
        <v>643</v>
      </c>
      <c r="S51" s="191" t="s">
        <v>644</v>
      </c>
      <c r="T51" s="191" t="s">
        <v>644</v>
      </c>
      <c r="U51" s="191" t="s">
        <v>645</v>
      </c>
      <c r="V51" s="191" t="s">
        <v>647</v>
      </c>
      <c r="W51" s="191" t="s">
        <v>647</v>
      </c>
      <c r="X51" s="190" t="str">
        <f t="shared" si="0"/>
        <v>Non-Lr18</v>
      </c>
      <c r="Y51" s="191" t="s">
        <v>648</v>
      </c>
      <c r="Z51" s="191" t="s">
        <v>323</v>
      </c>
      <c r="AA51" s="191" t="s">
        <v>754</v>
      </c>
      <c r="AB51" s="191" t="s">
        <v>651</v>
      </c>
      <c r="AC51" s="191" t="s">
        <v>652</v>
      </c>
      <c r="AD51" s="190" t="str">
        <f t="shared" si="1"/>
        <v>Non-Lr34</v>
      </c>
      <c r="AE51" s="191" t="s">
        <v>653</v>
      </c>
      <c r="AF51" s="191" t="s">
        <v>654</v>
      </c>
      <c r="AG51" s="191" t="s">
        <v>328</v>
      </c>
      <c r="AH51" s="191" t="s">
        <v>656</v>
      </c>
      <c r="AI51" s="191" t="s">
        <v>725</v>
      </c>
      <c r="AJ51" s="191" t="s">
        <v>331</v>
      </c>
      <c r="AK51" s="191" t="s">
        <v>332</v>
      </c>
      <c r="AL51" s="191" t="s">
        <v>660</v>
      </c>
      <c r="AM51" s="191" t="s">
        <v>660</v>
      </c>
      <c r="AN51" s="190" t="str">
        <f t="shared" si="2"/>
        <v>Non-Sr12</v>
      </c>
      <c r="AO51" s="191" t="s">
        <v>662</v>
      </c>
      <c r="AP51" s="191" t="s">
        <v>662</v>
      </c>
      <c r="AQ51" s="190" t="str">
        <f t="shared" si="3"/>
        <v>Non-Sr2</v>
      </c>
      <c r="AR51" s="191" t="s">
        <v>663</v>
      </c>
      <c r="AS51" s="191" t="s">
        <v>664</v>
      </c>
      <c r="AT51" s="191" t="s">
        <v>665</v>
      </c>
      <c r="AU51" s="191" t="s">
        <v>666</v>
      </c>
      <c r="AV51" s="191" t="s">
        <v>667</v>
      </c>
      <c r="AW51" s="191" t="s">
        <v>668</v>
      </c>
      <c r="AX51" s="191" t="s">
        <v>668</v>
      </c>
      <c r="AY51" s="191" t="s">
        <v>668</v>
      </c>
      <c r="AZ51" s="190" t="str">
        <f t="shared" si="4"/>
        <v>Non-Sr9b</v>
      </c>
      <c r="BA51" s="191" t="s">
        <v>742</v>
      </c>
      <c r="BB51" s="191" t="s">
        <v>726</v>
      </c>
      <c r="BC51" s="191" t="s">
        <v>856</v>
      </c>
      <c r="BD51" s="191" t="s">
        <v>671</v>
      </c>
      <c r="BE51" s="191" t="s">
        <v>671</v>
      </c>
      <c r="BF51" s="190" t="str">
        <f t="shared" si="5"/>
        <v>Non-Yr5</v>
      </c>
      <c r="BG51" s="191" t="s">
        <v>672</v>
      </c>
      <c r="BH51" s="191" t="s">
        <v>673</v>
      </c>
      <c r="BI51" s="191" t="s">
        <v>673</v>
      </c>
      <c r="BJ51" s="191" t="s">
        <v>673</v>
      </c>
      <c r="BK51" s="191" t="s">
        <v>673</v>
      </c>
      <c r="BL51" s="190" t="str">
        <f t="shared" si="6"/>
        <v>Non-PHS 3AS</v>
      </c>
      <c r="BM51" s="191" t="s">
        <v>674</v>
      </c>
      <c r="BN51" s="191" t="s">
        <v>727</v>
      </c>
      <c r="BO51" s="191" t="s">
        <v>676</v>
      </c>
      <c r="BP51" s="191" t="s">
        <v>744</v>
      </c>
      <c r="BQ51" s="190" t="str">
        <f t="shared" si="7"/>
        <v>Ppd-B1a-Insensitive</v>
      </c>
      <c r="BR51" s="191" t="s">
        <v>678</v>
      </c>
      <c r="BS51" s="193" t="s">
        <v>679</v>
      </c>
      <c r="BT51" s="191" t="s">
        <v>680</v>
      </c>
      <c r="BU51" s="191" t="s">
        <v>681</v>
      </c>
      <c r="BV51" s="191" t="s">
        <v>682</v>
      </c>
      <c r="BW51" s="191" t="s">
        <v>683</v>
      </c>
      <c r="BX51" s="191" t="s">
        <v>684</v>
      </c>
      <c r="BY51" s="191" t="s">
        <v>685</v>
      </c>
      <c r="BZ51" s="191" t="s">
        <v>686</v>
      </c>
      <c r="CA51" s="191" t="s">
        <v>687</v>
      </c>
      <c r="CB51" s="191" t="s">
        <v>688</v>
      </c>
      <c r="CC51" s="190" t="str">
        <f t="shared" si="8"/>
        <v>Glu-A1-Ax1</v>
      </c>
      <c r="CD51" s="191" t="s">
        <v>689</v>
      </c>
      <c r="CE51" s="191" t="s">
        <v>690</v>
      </c>
      <c r="CF51" s="190" t="str">
        <f t="shared" si="9"/>
        <v>Glu-B1a (Bx7)</v>
      </c>
      <c r="CG51" s="191" t="s">
        <v>691</v>
      </c>
      <c r="CH51" s="191" t="s">
        <v>692</v>
      </c>
      <c r="CI51" s="191" t="s">
        <v>693</v>
      </c>
      <c r="CJ51" s="191" t="s">
        <v>761</v>
      </c>
      <c r="CK51" s="191" t="s">
        <v>695</v>
      </c>
      <c r="CL51" s="191" t="s">
        <v>696</v>
      </c>
      <c r="CM51" s="191" t="s">
        <v>697</v>
      </c>
      <c r="CN51" s="190" t="str">
        <f t="shared" si="10"/>
        <v>Red</v>
      </c>
      <c r="CO51" s="191" t="s">
        <v>746</v>
      </c>
      <c r="CP51" s="191" t="s">
        <v>699</v>
      </c>
      <c r="CQ51" s="191" t="s">
        <v>786</v>
      </c>
      <c r="CR51" s="191" t="s">
        <v>701</v>
      </c>
      <c r="CS51" s="191" t="s">
        <v>702</v>
      </c>
      <c r="CT51" s="191" t="s">
        <v>703</v>
      </c>
      <c r="CU51" s="190" t="str">
        <f t="shared" si="11"/>
        <v>Pinb-D1a(soft)</v>
      </c>
      <c r="CV51" s="191" t="s">
        <v>763</v>
      </c>
      <c r="CW51" s="191" t="s">
        <v>705</v>
      </c>
      <c r="CX51" s="191" t="s">
        <v>778</v>
      </c>
      <c r="CY51" s="191" t="s">
        <v>707</v>
      </c>
      <c r="CZ51" s="190" t="str">
        <f t="shared" si="12"/>
        <v>Ppo-A1b(low)</v>
      </c>
      <c r="DA51" s="191" t="s">
        <v>708</v>
      </c>
      <c r="DB51" s="191" t="s">
        <v>709</v>
      </c>
      <c r="DC51" s="190" t="str">
        <f t="shared" si="13"/>
        <v>Het-Ppo-D1</v>
      </c>
      <c r="DD51" s="191" t="s">
        <v>748</v>
      </c>
      <c r="DE51" s="191" t="s">
        <v>711</v>
      </c>
      <c r="DF51" s="191" t="s">
        <v>712</v>
      </c>
      <c r="DG51" s="191" t="s">
        <v>713</v>
      </c>
      <c r="DH51" s="191" t="s">
        <v>646</v>
      </c>
      <c r="DI51" s="191" t="s">
        <v>735</v>
      </c>
      <c r="DJ51" s="191" t="s">
        <v>716</v>
      </c>
      <c r="DK51" s="191" t="s">
        <v>717</v>
      </c>
      <c r="DL51" s="191" t="s">
        <v>383</v>
      </c>
      <c r="DM51" s="191" t="s">
        <v>719</v>
      </c>
      <c r="DN51" s="191" t="s">
        <v>720</v>
      </c>
    </row>
    <row r="52" spans="1:118" x14ac:dyDescent="0.2">
      <c r="A52" s="190">
        <v>41</v>
      </c>
      <c r="B52" s="191" t="s">
        <v>188</v>
      </c>
      <c r="C52" s="192">
        <v>481</v>
      </c>
      <c r="D52" s="192">
        <v>1290</v>
      </c>
      <c r="E52" s="191" t="s">
        <v>632</v>
      </c>
      <c r="F52" s="191" t="s">
        <v>857</v>
      </c>
      <c r="G52" s="190" t="s">
        <v>751</v>
      </c>
      <c r="H52" s="190" t="s">
        <v>852</v>
      </c>
      <c r="I52" s="192">
        <v>44377</v>
      </c>
      <c r="J52" s="193" t="s">
        <v>636</v>
      </c>
      <c r="K52" s="190" t="s">
        <v>637</v>
      </c>
      <c r="L52" s="191" t="s">
        <v>752</v>
      </c>
      <c r="M52" s="191" t="s">
        <v>267</v>
      </c>
      <c r="N52" s="191" t="s">
        <v>855</v>
      </c>
      <c r="O52" s="191" t="s">
        <v>641</v>
      </c>
      <c r="P52" s="190" t="str">
        <f t="shared" si="14"/>
        <v>1RS:1AL</v>
      </c>
      <c r="Q52" s="191" t="s">
        <v>739</v>
      </c>
      <c r="R52" s="191" t="s">
        <v>643</v>
      </c>
      <c r="S52" s="191" t="s">
        <v>644</v>
      </c>
      <c r="T52" s="191" t="s">
        <v>644</v>
      </c>
      <c r="U52" s="191" t="s">
        <v>645</v>
      </c>
      <c r="V52" s="191" t="s">
        <v>647</v>
      </c>
      <c r="W52" s="191" t="s">
        <v>647</v>
      </c>
      <c r="X52" s="190" t="str">
        <f t="shared" si="0"/>
        <v>Non-Lr18</v>
      </c>
      <c r="Y52" s="191" t="s">
        <v>648</v>
      </c>
      <c r="Z52" s="191" t="s">
        <v>323</v>
      </c>
      <c r="AA52" s="191" t="s">
        <v>650</v>
      </c>
      <c r="AB52" s="191" t="s">
        <v>740</v>
      </c>
      <c r="AC52" s="191" t="s">
        <v>652</v>
      </c>
      <c r="AD52" s="190" t="str">
        <f t="shared" si="1"/>
        <v>Het-Lr34</v>
      </c>
      <c r="AE52" s="191" t="s">
        <v>771</v>
      </c>
      <c r="AF52" s="191" t="s">
        <v>654</v>
      </c>
      <c r="AG52" s="191" t="s">
        <v>328</v>
      </c>
      <c r="AH52" s="191" t="s">
        <v>656</v>
      </c>
      <c r="AI52" s="191" t="s">
        <v>657</v>
      </c>
      <c r="AJ52" s="191" t="s">
        <v>658</v>
      </c>
      <c r="AK52" s="191" t="s">
        <v>659</v>
      </c>
      <c r="AL52" s="191" t="s">
        <v>660</v>
      </c>
      <c r="AM52" s="191" t="s">
        <v>661</v>
      </c>
      <c r="AN52" s="190" t="str">
        <f t="shared" si="2"/>
        <v>Non-Sr12</v>
      </c>
      <c r="AO52" s="191" t="s">
        <v>662</v>
      </c>
      <c r="AP52" s="191" t="s">
        <v>662</v>
      </c>
      <c r="AQ52" s="190" t="str">
        <f t="shared" si="3"/>
        <v>Non-Sr2</v>
      </c>
      <c r="AR52" s="191" t="s">
        <v>663</v>
      </c>
      <c r="AS52" s="191" t="s">
        <v>664</v>
      </c>
      <c r="AT52" s="191" t="s">
        <v>665</v>
      </c>
      <c r="AU52" s="191" t="s">
        <v>666</v>
      </c>
      <c r="AV52" s="191" t="s">
        <v>667</v>
      </c>
      <c r="AW52" s="191" t="s">
        <v>757</v>
      </c>
      <c r="AX52" s="191" t="s">
        <v>757</v>
      </c>
      <c r="AY52" s="191" t="s">
        <v>668</v>
      </c>
      <c r="AZ52" s="190" t="str">
        <f t="shared" si="4"/>
        <v>Non-Sr9b</v>
      </c>
      <c r="BA52" s="191" t="s">
        <v>742</v>
      </c>
      <c r="BB52" s="191" t="s">
        <v>726</v>
      </c>
      <c r="BC52" s="191" t="s">
        <v>856</v>
      </c>
      <c r="BD52" s="191" t="s">
        <v>671</v>
      </c>
      <c r="BE52" s="191" t="s">
        <v>671</v>
      </c>
      <c r="BF52" s="190" t="str">
        <f t="shared" si="5"/>
        <v>Non-Yr5</v>
      </c>
      <c r="BG52" s="191" t="s">
        <v>672</v>
      </c>
      <c r="BH52" s="191" t="s">
        <v>758</v>
      </c>
      <c r="BI52" s="191" t="s">
        <v>743</v>
      </c>
      <c r="BJ52" s="191" t="s">
        <v>758</v>
      </c>
      <c r="BK52" s="191" t="s">
        <v>758</v>
      </c>
      <c r="BL52" s="190" t="str">
        <f t="shared" si="6"/>
        <v>Het-PHS 3AS</v>
      </c>
      <c r="BM52" s="191" t="s">
        <v>674</v>
      </c>
      <c r="BN52" s="191" t="s">
        <v>727</v>
      </c>
      <c r="BO52" s="191" t="s">
        <v>676</v>
      </c>
      <c r="BP52" s="191" t="s">
        <v>744</v>
      </c>
      <c r="BQ52" s="190" t="str">
        <f t="shared" si="7"/>
        <v>Ppd-B1a-Insensitive</v>
      </c>
      <c r="BR52" s="191" t="s">
        <v>678</v>
      </c>
      <c r="BS52" s="193" t="s">
        <v>729</v>
      </c>
      <c r="BT52" s="191" t="s">
        <v>680</v>
      </c>
      <c r="BU52" s="191" t="s">
        <v>681</v>
      </c>
      <c r="BV52" s="191" t="s">
        <v>682</v>
      </c>
      <c r="BW52" s="191" t="s">
        <v>683</v>
      </c>
      <c r="BX52" s="191" t="s">
        <v>684</v>
      </c>
      <c r="BY52" s="191" t="s">
        <v>685</v>
      </c>
      <c r="BZ52" s="191" t="s">
        <v>686</v>
      </c>
      <c r="CA52" s="191" t="s">
        <v>687</v>
      </c>
      <c r="CB52" s="191" t="s">
        <v>688</v>
      </c>
      <c r="CC52" s="190" t="str">
        <f t="shared" si="8"/>
        <v>Glu-A1-Ax1</v>
      </c>
      <c r="CD52" s="191" t="s">
        <v>689</v>
      </c>
      <c r="CE52" s="191" t="s">
        <v>690</v>
      </c>
      <c r="CF52" s="190" t="str">
        <f t="shared" si="9"/>
        <v>Glu-B1a (Bx7)</v>
      </c>
      <c r="CG52" s="191" t="s">
        <v>691</v>
      </c>
      <c r="CH52" s="191" t="s">
        <v>692</v>
      </c>
      <c r="CI52" s="191" t="s">
        <v>693</v>
      </c>
      <c r="CJ52" s="191" t="s">
        <v>694</v>
      </c>
      <c r="CK52" s="191" t="s">
        <v>695</v>
      </c>
      <c r="CL52" s="191" t="s">
        <v>813</v>
      </c>
      <c r="CM52" s="191" t="s">
        <v>697</v>
      </c>
      <c r="CN52" s="190" t="str">
        <f t="shared" si="10"/>
        <v>Red</v>
      </c>
      <c r="CO52" s="191" t="s">
        <v>698</v>
      </c>
      <c r="CP52" s="191" t="s">
        <v>699</v>
      </c>
      <c r="CQ52" s="191" t="s">
        <v>774</v>
      </c>
      <c r="CR52" s="191" t="s">
        <v>775</v>
      </c>
      <c r="CS52" s="191" t="s">
        <v>702</v>
      </c>
      <c r="CT52" s="191" t="s">
        <v>703</v>
      </c>
      <c r="CU52" s="190" t="str">
        <f t="shared" si="11"/>
        <v>Het-Pinb-D1a.b</v>
      </c>
      <c r="CV52" s="191" t="s">
        <v>704</v>
      </c>
      <c r="CW52" s="191" t="s">
        <v>705</v>
      </c>
      <c r="CX52" s="191" t="s">
        <v>706</v>
      </c>
      <c r="CY52" s="191" t="s">
        <v>747</v>
      </c>
      <c r="CZ52" s="190" t="str">
        <f t="shared" si="12"/>
        <v>Ppo-A1a</v>
      </c>
      <c r="DA52" s="191" t="s">
        <v>708</v>
      </c>
      <c r="DB52" s="191" t="s">
        <v>709</v>
      </c>
      <c r="DC52" s="190" t="str">
        <f t="shared" si="13"/>
        <v>Het-Ppo-D1</v>
      </c>
      <c r="DD52" s="191" t="s">
        <v>748</v>
      </c>
      <c r="DE52" s="191" t="s">
        <v>711</v>
      </c>
      <c r="DF52" s="191" t="s">
        <v>712</v>
      </c>
      <c r="DG52" s="191" t="s">
        <v>713</v>
      </c>
      <c r="DH52" s="191" t="s">
        <v>714</v>
      </c>
      <c r="DI52" s="191" t="s">
        <v>735</v>
      </c>
      <c r="DJ52" s="191" t="s">
        <v>716</v>
      </c>
      <c r="DK52" s="191" t="s">
        <v>717</v>
      </c>
      <c r="DL52" s="191" t="s">
        <v>383</v>
      </c>
      <c r="DM52" s="191" t="s">
        <v>719</v>
      </c>
      <c r="DN52" s="191" t="s">
        <v>720</v>
      </c>
    </row>
    <row r="53" spans="1:118" x14ac:dyDescent="0.2">
      <c r="A53" s="190">
        <v>42</v>
      </c>
      <c r="B53" s="191" t="s">
        <v>190</v>
      </c>
      <c r="C53" s="192">
        <v>481</v>
      </c>
      <c r="D53" s="192">
        <v>1290</v>
      </c>
      <c r="E53" s="191" t="s">
        <v>632</v>
      </c>
      <c r="F53" s="191" t="s">
        <v>858</v>
      </c>
      <c r="G53" s="190" t="s">
        <v>777</v>
      </c>
      <c r="H53" s="190" t="s">
        <v>852</v>
      </c>
      <c r="I53" s="192">
        <v>44379</v>
      </c>
      <c r="J53" s="193" t="s">
        <v>636</v>
      </c>
      <c r="K53" s="190" t="s">
        <v>637</v>
      </c>
      <c r="L53" s="191" t="s">
        <v>752</v>
      </c>
      <c r="M53" s="191" t="s">
        <v>267</v>
      </c>
      <c r="N53" s="191" t="s">
        <v>855</v>
      </c>
      <c r="O53" s="191" t="s">
        <v>641</v>
      </c>
      <c r="P53" s="190" t="str">
        <f t="shared" si="14"/>
        <v>1RS:1AL</v>
      </c>
      <c r="Q53" s="191" t="s">
        <v>739</v>
      </c>
      <c r="R53" s="191" t="s">
        <v>643</v>
      </c>
      <c r="S53" s="191" t="s">
        <v>644</v>
      </c>
      <c r="T53" s="191" t="s">
        <v>644</v>
      </c>
      <c r="U53" s="191" t="s">
        <v>645</v>
      </c>
      <c r="V53" s="191" t="s">
        <v>647</v>
      </c>
      <c r="W53" s="191" t="s">
        <v>647</v>
      </c>
      <c r="X53" s="190" t="str">
        <f t="shared" si="0"/>
        <v>Non-Lr18</v>
      </c>
      <c r="Y53" s="191" t="s">
        <v>648</v>
      </c>
      <c r="Z53" s="191" t="s">
        <v>323</v>
      </c>
      <c r="AA53" s="191" t="s">
        <v>650</v>
      </c>
      <c r="AB53" s="191" t="s">
        <v>651</v>
      </c>
      <c r="AC53" s="191" t="s">
        <v>652</v>
      </c>
      <c r="AD53" s="190" t="str">
        <f t="shared" si="1"/>
        <v>Non-Lr34</v>
      </c>
      <c r="AE53" s="191" t="s">
        <v>653</v>
      </c>
      <c r="AF53" s="191" t="s">
        <v>654</v>
      </c>
      <c r="AG53" s="191" t="s">
        <v>328</v>
      </c>
      <c r="AH53" s="191" t="s">
        <v>656</v>
      </c>
      <c r="AI53" s="191" t="s">
        <v>725</v>
      </c>
      <c r="AJ53" s="191" t="s">
        <v>658</v>
      </c>
      <c r="AK53" s="191" t="s">
        <v>659</v>
      </c>
      <c r="AL53" s="191" t="s">
        <v>660</v>
      </c>
      <c r="AM53" s="191" t="s">
        <v>333</v>
      </c>
      <c r="AN53" s="190" t="str">
        <f t="shared" si="2"/>
        <v>Non-Sr12</v>
      </c>
      <c r="AO53" s="191" t="s">
        <v>662</v>
      </c>
      <c r="AP53" s="191" t="s">
        <v>662</v>
      </c>
      <c r="AQ53" s="190" t="str">
        <f t="shared" si="3"/>
        <v>Non-Sr2</v>
      </c>
      <c r="AR53" s="191" t="s">
        <v>663</v>
      </c>
      <c r="AS53" s="191" t="s">
        <v>664</v>
      </c>
      <c r="AT53" s="191" t="s">
        <v>665</v>
      </c>
      <c r="AU53" s="191" t="s">
        <v>666</v>
      </c>
      <c r="AV53" s="191" t="s">
        <v>667</v>
      </c>
      <c r="AW53" s="191" t="s">
        <v>668</v>
      </c>
      <c r="AX53" s="191" t="s">
        <v>668</v>
      </c>
      <c r="AY53" s="191" t="s">
        <v>668</v>
      </c>
      <c r="AZ53" s="190" t="str">
        <f t="shared" si="4"/>
        <v>Non-Sr9b</v>
      </c>
      <c r="BA53" s="191" t="s">
        <v>742</v>
      </c>
      <c r="BB53" s="191" t="s">
        <v>726</v>
      </c>
      <c r="BC53" s="191" t="s">
        <v>856</v>
      </c>
      <c r="BD53" s="191" t="s">
        <v>671</v>
      </c>
      <c r="BE53" s="191" t="s">
        <v>671</v>
      </c>
      <c r="BF53" s="190" t="str">
        <f t="shared" si="5"/>
        <v>Non-Yr5</v>
      </c>
      <c r="BG53" s="191" t="s">
        <v>672</v>
      </c>
      <c r="BH53" s="191" t="s">
        <v>673</v>
      </c>
      <c r="BI53" s="191" t="s">
        <v>758</v>
      </c>
      <c r="BJ53" s="191" t="s">
        <v>758</v>
      </c>
      <c r="BK53" s="191" t="s">
        <v>758</v>
      </c>
      <c r="BL53" s="190" t="str">
        <f t="shared" si="6"/>
        <v>Non-PHS 3AS</v>
      </c>
      <c r="BM53" s="191" t="s">
        <v>674</v>
      </c>
      <c r="BN53" s="191" t="s">
        <v>727</v>
      </c>
      <c r="BO53" s="191" t="s">
        <v>676</v>
      </c>
      <c r="BP53" s="191" t="s">
        <v>744</v>
      </c>
      <c r="BQ53" s="190" t="str">
        <f t="shared" si="7"/>
        <v>Ppd-B1a-Insensitive</v>
      </c>
      <c r="BR53" s="191" t="s">
        <v>678</v>
      </c>
      <c r="BS53" s="193" t="s">
        <v>729</v>
      </c>
      <c r="BT53" s="191" t="s">
        <v>680</v>
      </c>
      <c r="BU53" s="191" t="s">
        <v>681</v>
      </c>
      <c r="BV53" s="191" t="s">
        <v>682</v>
      </c>
      <c r="BW53" s="191" t="s">
        <v>683</v>
      </c>
      <c r="BX53" s="191" t="s">
        <v>684</v>
      </c>
      <c r="BY53" s="191" t="s">
        <v>685</v>
      </c>
      <c r="BZ53" s="191" t="s">
        <v>686</v>
      </c>
      <c r="CA53" s="191" t="s">
        <v>687</v>
      </c>
      <c r="CB53" s="191" t="s">
        <v>688</v>
      </c>
      <c r="CC53" s="190" t="str">
        <f t="shared" si="8"/>
        <v>Glu-A1-Ax1</v>
      </c>
      <c r="CD53" s="191" t="s">
        <v>689</v>
      </c>
      <c r="CE53" s="191" t="s">
        <v>690</v>
      </c>
      <c r="CF53" s="190" t="str">
        <f t="shared" si="9"/>
        <v>Glu-B1a (Bx7)</v>
      </c>
      <c r="CG53" s="191" t="s">
        <v>691</v>
      </c>
      <c r="CH53" s="191" t="s">
        <v>692</v>
      </c>
      <c r="CI53" s="191" t="s">
        <v>693</v>
      </c>
      <c r="CJ53" s="191" t="s">
        <v>761</v>
      </c>
      <c r="CK53" s="191" t="s">
        <v>695</v>
      </c>
      <c r="CL53" s="191" t="s">
        <v>696</v>
      </c>
      <c r="CM53" s="191" t="s">
        <v>697</v>
      </c>
      <c r="CN53" s="190" t="str">
        <f t="shared" si="10"/>
        <v>Red</v>
      </c>
      <c r="CO53" s="191" t="s">
        <v>698</v>
      </c>
      <c r="CP53" s="191" t="s">
        <v>699</v>
      </c>
      <c r="CQ53" s="191" t="s">
        <v>700</v>
      </c>
      <c r="CR53" s="191" t="s">
        <v>733</v>
      </c>
      <c r="CS53" s="191" t="s">
        <v>702</v>
      </c>
      <c r="CT53" s="191" t="s">
        <v>703</v>
      </c>
      <c r="CU53" s="190" t="str">
        <f t="shared" si="11"/>
        <v>Pinb-D1b(hard)</v>
      </c>
      <c r="CV53" s="191" t="s">
        <v>704</v>
      </c>
      <c r="CW53" s="191" t="s">
        <v>705</v>
      </c>
      <c r="CX53" s="191" t="s">
        <v>706</v>
      </c>
      <c r="CY53" s="191" t="s">
        <v>707</v>
      </c>
      <c r="CZ53" s="190" t="str">
        <f t="shared" si="12"/>
        <v>Possibly-Het-Ppo-A1</v>
      </c>
      <c r="DA53" s="191" t="s">
        <v>708</v>
      </c>
      <c r="DB53" s="191" t="s">
        <v>709</v>
      </c>
      <c r="DC53" s="190" t="str">
        <f t="shared" si="13"/>
        <v>Het-Ppo-D1</v>
      </c>
      <c r="DD53" s="191" t="s">
        <v>748</v>
      </c>
      <c r="DE53" s="191" t="s">
        <v>711</v>
      </c>
      <c r="DF53" s="191" t="s">
        <v>712</v>
      </c>
      <c r="DG53" s="191" t="s">
        <v>713</v>
      </c>
      <c r="DH53" s="191" t="s">
        <v>714</v>
      </c>
      <c r="DI53" s="191" t="s">
        <v>735</v>
      </c>
      <c r="DJ53" s="191" t="s">
        <v>716</v>
      </c>
      <c r="DK53" s="191" t="s">
        <v>717</v>
      </c>
      <c r="DL53" s="191" t="s">
        <v>383</v>
      </c>
      <c r="DM53" s="191" t="s">
        <v>719</v>
      </c>
      <c r="DN53" s="191" t="s">
        <v>720</v>
      </c>
    </row>
    <row r="54" spans="1:118" x14ac:dyDescent="0.2">
      <c r="A54" s="190">
        <v>43</v>
      </c>
      <c r="B54" s="191" t="s">
        <v>191</v>
      </c>
      <c r="C54" s="192">
        <v>481</v>
      </c>
      <c r="D54" s="192">
        <v>1290</v>
      </c>
      <c r="E54" s="191" t="s">
        <v>632</v>
      </c>
      <c r="F54" s="191" t="s">
        <v>859</v>
      </c>
      <c r="G54" s="190" t="s">
        <v>780</v>
      </c>
      <c r="H54" s="190" t="s">
        <v>852</v>
      </c>
      <c r="I54" s="192">
        <v>49480</v>
      </c>
      <c r="J54" s="193" t="s">
        <v>636</v>
      </c>
      <c r="K54" s="190" t="s">
        <v>637</v>
      </c>
      <c r="L54" s="191" t="s">
        <v>752</v>
      </c>
      <c r="M54" s="191" t="s">
        <v>639</v>
      </c>
      <c r="N54" s="191" t="s">
        <v>640</v>
      </c>
      <c r="O54" s="191" t="s">
        <v>641</v>
      </c>
      <c r="P54" s="190" t="str">
        <f t="shared" si="14"/>
        <v>Non-1RS</v>
      </c>
      <c r="Q54" s="191" t="s">
        <v>739</v>
      </c>
      <c r="R54" s="191" t="s">
        <v>643</v>
      </c>
      <c r="S54" s="191" t="s">
        <v>644</v>
      </c>
      <c r="T54" s="191" t="s">
        <v>644</v>
      </c>
      <c r="U54" s="191" t="s">
        <v>645</v>
      </c>
      <c r="V54" s="191" t="s">
        <v>647</v>
      </c>
      <c r="W54" s="191" t="s">
        <v>647</v>
      </c>
      <c r="X54" s="190" t="str">
        <f t="shared" si="0"/>
        <v>Non-Lr18</v>
      </c>
      <c r="Y54" s="191" t="s">
        <v>648</v>
      </c>
      <c r="Z54" s="191" t="s">
        <v>649</v>
      </c>
      <c r="AA54" s="191" t="s">
        <v>650</v>
      </c>
      <c r="AB54" s="191" t="s">
        <v>740</v>
      </c>
      <c r="AC54" s="191" t="s">
        <v>652</v>
      </c>
      <c r="AD54" s="190" t="str">
        <f t="shared" si="1"/>
        <v>Het-Lr34</v>
      </c>
      <c r="AE54" s="191" t="s">
        <v>653</v>
      </c>
      <c r="AF54" s="191" t="s">
        <v>654</v>
      </c>
      <c r="AG54" s="191" t="s">
        <v>328</v>
      </c>
      <c r="AH54" s="191" t="s">
        <v>656</v>
      </c>
      <c r="AI54" s="191" t="s">
        <v>725</v>
      </c>
      <c r="AJ54" s="191" t="s">
        <v>331</v>
      </c>
      <c r="AK54" s="191" t="s">
        <v>332</v>
      </c>
      <c r="AL54" s="191" t="s">
        <v>660</v>
      </c>
      <c r="AM54" s="191" t="s">
        <v>660</v>
      </c>
      <c r="AN54" s="190" t="str">
        <f t="shared" si="2"/>
        <v>Non-Sr12</v>
      </c>
      <c r="AO54" s="191" t="s">
        <v>662</v>
      </c>
      <c r="AP54" s="191" t="s">
        <v>662</v>
      </c>
      <c r="AQ54" s="190" t="str">
        <f t="shared" si="3"/>
        <v>Non-Sr2</v>
      </c>
      <c r="AR54" s="191" t="s">
        <v>663</v>
      </c>
      <c r="AS54" s="191" t="s">
        <v>664</v>
      </c>
      <c r="AT54" s="191" t="s">
        <v>665</v>
      </c>
      <c r="AU54" s="191" t="s">
        <v>666</v>
      </c>
      <c r="AV54" s="191" t="s">
        <v>667</v>
      </c>
      <c r="AW54" s="191" t="s">
        <v>757</v>
      </c>
      <c r="AX54" s="191" t="s">
        <v>340</v>
      </c>
      <c r="AY54" s="191" t="s">
        <v>340</v>
      </c>
      <c r="AZ54" s="190" t="str">
        <f t="shared" si="4"/>
        <v>Het-Sr9b</v>
      </c>
      <c r="BA54" s="191" t="s">
        <v>742</v>
      </c>
      <c r="BB54" s="191" t="s">
        <v>726</v>
      </c>
      <c r="BC54" s="191" t="s">
        <v>670</v>
      </c>
      <c r="BD54" s="191" t="s">
        <v>671</v>
      </c>
      <c r="BE54" s="191" t="s">
        <v>671</v>
      </c>
      <c r="BF54" s="190" t="str">
        <f t="shared" si="5"/>
        <v>Non-Yr5</v>
      </c>
      <c r="BG54" s="191" t="s">
        <v>672</v>
      </c>
      <c r="BH54" s="190" t="s">
        <v>646</v>
      </c>
      <c r="BI54" s="191" t="s">
        <v>673</v>
      </c>
      <c r="BJ54" s="191" t="s">
        <v>758</v>
      </c>
      <c r="BK54" s="191" t="s">
        <v>758</v>
      </c>
      <c r="BL54" s="190" t="str">
        <f t="shared" si="6"/>
        <v>Non-PHS 3AS</v>
      </c>
      <c r="BM54" s="191" t="s">
        <v>674</v>
      </c>
      <c r="BN54" s="191" t="s">
        <v>675</v>
      </c>
      <c r="BO54" s="191" t="s">
        <v>676</v>
      </c>
      <c r="BP54" s="191" t="s">
        <v>744</v>
      </c>
      <c r="BQ54" s="190" t="str">
        <f t="shared" si="7"/>
        <v>Ppd-B1a-Insensitive</v>
      </c>
      <c r="BR54" s="191" t="s">
        <v>678</v>
      </c>
      <c r="BS54" s="193" t="s">
        <v>679</v>
      </c>
      <c r="BT54" s="191" t="s">
        <v>680</v>
      </c>
      <c r="BU54" s="191" t="s">
        <v>681</v>
      </c>
      <c r="BV54" s="191" t="s">
        <v>682</v>
      </c>
      <c r="BW54" s="191" t="s">
        <v>683</v>
      </c>
      <c r="BX54" s="191" t="s">
        <v>684</v>
      </c>
      <c r="BY54" s="191" t="s">
        <v>685</v>
      </c>
      <c r="BZ54" s="191" t="s">
        <v>686</v>
      </c>
      <c r="CA54" s="191" t="s">
        <v>687</v>
      </c>
      <c r="CB54" s="191" t="s">
        <v>688</v>
      </c>
      <c r="CC54" s="190" t="str">
        <f t="shared" si="8"/>
        <v>Glu-A1-Ax1</v>
      </c>
      <c r="CD54" s="191" t="s">
        <v>689</v>
      </c>
      <c r="CE54" s="191" t="s">
        <v>690</v>
      </c>
      <c r="CF54" s="190" t="str">
        <f t="shared" si="9"/>
        <v>Glu-B1a (Bx7)</v>
      </c>
      <c r="CG54" s="191" t="s">
        <v>691</v>
      </c>
      <c r="CH54" s="191" t="s">
        <v>692</v>
      </c>
      <c r="CI54" s="191" t="s">
        <v>693</v>
      </c>
      <c r="CJ54" s="191" t="s">
        <v>694</v>
      </c>
      <c r="CK54" s="191" t="s">
        <v>695</v>
      </c>
      <c r="CL54" s="191" t="s">
        <v>762</v>
      </c>
      <c r="CM54" s="191" t="s">
        <v>697</v>
      </c>
      <c r="CN54" s="190" t="str">
        <f t="shared" si="10"/>
        <v>Red</v>
      </c>
      <c r="CO54" s="191" t="s">
        <v>698</v>
      </c>
      <c r="CP54" s="191" t="s">
        <v>699</v>
      </c>
      <c r="CQ54" s="191" t="s">
        <v>700</v>
      </c>
      <c r="CR54" s="191" t="s">
        <v>733</v>
      </c>
      <c r="CS54" s="191" t="s">
        <v>702</v>
      </c>
      <c r="CT54" s="191" t="s">
        <v>703</v>
      </c>
      <c r="CU54" s="190" t="str">
        <f t="shared" si="11"/>
        <v>Pinb-D1b(hard)</v>
      </c>
      <c r="CV54" s="191" t="s">
        <v>704</v>
      </c>
      <c r="CW54" s="191" t="s">
        <v>705</v>
      </c>
      <c r="CX54" s="191" t="s">
        <v>706</v>
      </c>
      <c r="CY54" s="191" t="s">
        <v>747</v>
      </c>
      <c r="CZ54" s="190" t="str">
        <f t="shared" si="12"/>
        <v>Ppo-A1a</v>
      </c>
      <c r="DA54" s="191" t="s">
        <v>782</v>
      </c>
      <c r="DB54" s="191" t="s">
        <v>709</v>
      </c>
      <c r="DC54" s="190" t="str">
        <f t="shared" si="13"/>
        <v>Ppo-D1a(low)</v>
      </c>
      <c r="DD54" s="191" t="s">
        <v>748</v>
      </c>
      <c r="DE54" s="191" t="s">
        <v>711</v>
      </c>
      <c r="DF54" s="191" t="s">
        <v>789</v>
      </c>
      <c r="DG54" s="191" t="s">
        <v>713</v>
      </c>
      <c r="DH54" s="191" t="s">
        <v>714</v>
      </c>
      <c r="DI54" s="191" t="s">
        <v>735</v>
      </c>
      <c r="DJ54" s="191" t="s">
        <v>716</v>
      </c>
      <c r="DK54" s="191" t="s">
        <v>717</v>
      </c>
      <c r="DL54" s="191" t="s">
        <v>383</v>
      </c>
      <c r="DM54" s="191" t="s">
        <v>719</v>
      </c>
      <c r="DN54" s="191" t="s">
        <v>720</v>
      </c>
    </row>
    <row r="55" spans="1:118" x14ac:dyDescent="0.2">
      <c r="A55" s="190">
        <v>44</v>
      </c>
      <c r="B55" s="191" t="s">
        <v>193</v>
      </c>
      <c r="C55" s="192">
        <v>481</v>
      </c>
      <c r="D55" s="192">
        <v>1290</v>
      </c>
      <c r="E55" s="191" t="s">
        <v>632</v>
      </c>
      <c r="F55" s="191" t="s">
        <v>860</v>
      </c>
      <c r="G55" s="190" t="s">
        <v>785</v>
      </c>
      <c r="H55" s="190" t="s">
        <v>852</v>
      </c>
      <c r="I55" s="192">
        <v>44493</v>
      </c>
      <c r="J55" s="193" t="s">
        <v>636</v>
      </c>
      <c r="K55" s="190" t="s">
        <v>637</v>
      </c>
      <c r="L55" s="191" t="s">
        <v>638</v>
      </c>
      <c r="M55" s="191" t="s">
        <v>639</v>
      </c>
      <c r="N55" s="191" t="s">
        <v>640</v>
      </c>
      <c r="O55" s="191" t="s">
        <v>641</v>
      </c>
      <c r="P55" s="190" t="str">
        <f t="shared" si="14"/>
        <v>Non-1RS</v>
      </c>
      <c r="Q55" s="191" t="s">
        <v>739</v>
      </c>
      <c r="R55" s="191" t="s">
        <v>643</v>
      </c>
      <c r="S55" s="191" t="s">
        <v>644</v>
      </c>
      <c r="T55" s="191" t="s">
        <v>644</v>
      </c>
      <c r="U55" s="191" t="s">
        <v>645</v>
      </c>
      <c r="V55" s="191" t="s">
        <v>647</v>
      </c>
      <c r="W55" s="191" t="s">
        <v>647</v>
      </c>
      <c r="X55" s="190" t="str">
        <f t="shared" si="0"/>
        <v>Non-Lr18</v>
      </c>
      <c r="Y55" s="191" t="s">
        <v>648</v>
      </c>
      <c r="Z55" s="191" t="s">
        <v>649</v>
      </c>
      <c r="AA55" s="191" t="s">
        <v>650</v>
      </c>
      <c r="AB55" s="191" t="s">
        <v>651</v>
      </c>
      <c r="AC55" s="191" t="s">
        <v>652</v>
      </c>
      <c r="AD55" s="190" t="str">
        <f t="shared" si="1"/>
        <v>Non-Lr34</v>
      </c>
      <c r="AE55" s="191" t="s">
        <v>771</v>
      </c>
      <c r="AF55" s="191" t="s">
        <v>654</v>
      </c>
      <c r="AG55" s="191" t="s">
        <v>655</v>
      </c>
      <c r="AH55" s="191" t="s">
        <v>656</v>
      </c>
      <c r="AI55" s="191" t="s">
        <v>725</v>
      </c>
      <c r="AJ55" s="191" t="s">
        <v>331</v>
      </c>
      <c r="AK55" s="191" t="s">
        <v>659</v>
      </c>
      <c r="AL55" s="191" t="s">
        <v>660</v>
      </c>
      <c r="AM55" s="191" t="s">
        <v>333</v>
      </c>
      <c r="AN55" s="190" t="str">
        <f t="shared" si="2"/>
        <v>Non-Sr12</v>
      </c>
      <c r="AO55" s="191" t="s">
        <v>662</v>
      </c>
      <c r="AP55" s="191" t="s">
        <v>662</v>
      </c>
      <c r="AQ55" s="190" t="str">
        <f t="shared" si="3"/>
        <v>Non-Sr2</v>
      </c>
      <c r="AR55" s="191" t="s">
        <v>663</v>
      </c>
      <c r="AS55" s="191" t="s">
        <v>664</v>
      </c>
      <c r="AT55" s="191" t="s">
        <v>665</v>
      </c>
      <c r="AU55" s="191" t="s">
        <v>666</v>
      </c>
      <c r="AV55" s="191" t="s">
        <v>667</v>
      </c>
      <c r="AW55" s="191" t="s">
        <v>668</v>
      </c>
      <c r="AX55" s="191" t="s">
        <v>668</v>
      </c>
      <c r="AY55" s="191" t="s">
        <v>668</v>
      </c>
      <c r="AZ55" s="190" t="str">
        <f t="shared" si="4"/>
        <v>Non-Sr9b</v>
      </c>
      <c r="BA55" s="191" t="s">
        <v>669</v>
      </c>
      <c r="BB55" s="191" t="s">
        <v>726</v>
      </c>
      <c r="BC55" s="191" t="s">
        <v>670</v>
      </c>
      <c r="BD55" s="191" t="s">
        <v>671</v>
      </c>
      <c r="BE55" s="191" t="s">
        <v>671</v>
      </c>
      <c r="BF55" s="190" t="str">
        <f t="shared" si="5"/>
        <v>Non-Yr5</v>
      </c>
      <c r="BG55" s="191" t="s">
        <v>672</v>
      </c>
      <c r="BH55" s="191" t="s">
        <v>758</v>
      </c>
      <c r="BI55" s="191" t="s">
        <v>673</v>
      </c>
      <c r="BJ55" s="191" t="s">
        <v>758</v>
      </c>
      <c r="BK55" s="191" t="s">
        <v>758</v>
      </c>
      <c r="BL55" s="190" t="str">
        <f t="shared" si="6"/>
        <v>Non-PHS 3AS</v>
      </c>
      <c r="BM55" s="191" t="s">
        <v>759</v>
      </c>
      <c r="BN55" s="191" t="s">
        <v>727</v>
      </c>
      <c r="BO55" s="191" t="s">
        <v>676</v>
      </c>
      <c r="BP55" s="191" t="s">
        <v>744</v>
      </c>
      <c r="BQ55" s="190" t="str">
        <f t="shared" si="7"/>
        <v>Ppd-B1a-Insensitive</v>
      </c>
      <c r="BR55" s="191" t="s">
        <v>678</v>
      </c>
      <c r="BS55" s="193" t="s">
        <v>729</v>
      </c>
      <c r="BT55" s="191" t="s">
        <v>680</v>
      </c>
      <c r="BU55" s="191" t="s">
        <v>681</v>
      </c>
      <c r="BV55" s="191" t="s">
        <v>682</v>
      </c>
      <c r="BW55" s="191" t="s">
        <v>683</v>
      </c>
      <c r="BX55" s="191" t="s">
        <v>684</v>
      </c>
      <c r="BY55" s="191" t="s">
        <v>685</v>
      </c>
      <c r="BZ55" s="191" t="s">
        <v>686</v>
      </c>
      <c r="CA55" s="191" t="s">
        <v>687</v>
      </c>
      <c r="CB55" s="191" t="s">
        <v>688</v>
      </c>
      <c r="CC55" s="190" t="str">
        <f t="shared" si="8"/>
        <v>Glu-A1-Ax1</v>
      </c>
      <c r="CD55" s="191" t="s">
        <v>689</v>
      </c>
      <c r="CE55" s="191" t="s">
        <v>690</v>
      </c>
      <c r="CF55" s="190" t="str">
        <f t="shared" si="9"/>
        <v>Glu-B1a (Bx7)</v>
      </c>
      <c r="CG55" s="191" t="s">
        <v>691</v>
      </c>
      <c r="CH55" s="191" t="s">
        <v>692</v>
      </c>
      <c r="CI55" s="191" t="s">
        <v>732</v>
      </c>
      <c r="CJ55" s="191" t="s">
        <v>694</v>
      </c>
      <c r="CK55" s="191" t="s">
        <v>695</v>
      </c>
      <c r="CL55" s="191" t="s">
        <v>696</v>
      </c>
      <c r="CM55" s="191" t="s">
        <v>697</v>
      </c>
      <c r="CN55" s="190" t="str">
        <f t="shared" si="10"/>
        <v>Red</v>
      </c>
      <c r="CO55" s="191" t="s">
        <v>698</v>
      </c>
      <c r="CP55" s="191" t="s">
        <v>699</v>
      </c>
      <c r="CQ55" s="191" t="s">
        <v>700</v>
      </c>
      <c r="CR55" s="191" t="s">
        <v>733</v>
      </c>
      <c r="CS55" s="191" t="s">
        <v>702</v>
      </c>
      <c r="CT55" s="191" t="s">
        <v>703</v>
      </c>
      <c r="CU55" s="190" t="str">
        <f t="shared" si="11"/>
        <v>Pinb-D1b(hard)</v>
      </c>
      <c r="CV55" s="191" t="s">
        <v>704</v>
      </c>
      <c r="CW55" s="191" t="s">
        <v>705</v>
      </c>
      <c r="CX55" s="191" t="s">
        <v>706</v>
      </c>
      <c r="CY55" s="191" t="s">
        <v>747</v>
      </c>
      <c r="CZ55" s="190" t="str">
        <f t="shared" si="12"/>
        <v>Ppo-A1a</v>
      </c>
      <c r="DA55" s="191" t="s">
        <v>708</v>
      </c>
      <c r="DB55" s="191" t="s">
        <v>709</v>
      </c>
      <c r="DC55" s="190" t="str">
        <f t="shared" si="13"/>
        <v>Het-Ppo-D1</v>
      </c>
      <c r="DD55" s="191" t="s">
        <v>710</v>
      </c>
      <c r="DE55" s="191" t="s">
        <v>711</v>
      </c>
      <c r="DF55" s="191" t="s">
        <v>712</v>
      </c>
      <c r="DG55" s="191" t="s">
        <v>713</v>
      </c>
      <c r="DH55" s="191" t="s">
        <v>714</v>
      </c>
      <c r="DI55" s="191" t="s">
        <v>715</v>
      </c>
      <c r="DJ55" s="191" t="s">
        <v>716</v>
      </c>
      <c r="DK55" s="191" t="s">
        <v>717</v>
      </c>
      <c r="DL55" s="191" t="s">
        <v>749</v>
      </c>
      <c r="DM55" s="191" t="s">
        <v>719</v>
      </c>
      <c r="DN55" s="191" t="s">
        <v>720</v>
      </c>
    </row>
    <row r="56" spans="1:118" s="464" customFormat="1" x14ac:dyDescent="0.2">
      <c r="A56" s="460">
        <v>45</v>
      </c>
      <c r="B56" s="461" t="s">
        <v>195</v>
      </c>
      <c r="C56" s="462">
        <v>481</v>
      </c>
      <c r="D56" s="462">
        <v>1290</v>
      </c>
      <c r="E56" s="461" t="s">
        <v>632</v>
      </c>
      <c r="F56" s="461" t="s">
        <v>861</v>
      </c>
      <c r="G56" s="460" t="s">
        <v>788</v>
      </c>
      <c r="H56" s="460" t="s">
        <v>852</v>
      </c>
      <c r="I56" s="462">
        <v>50728</v>
      </c>
      <c r="J56" s="463" t="s">
        <v>636</v>
      </c>
      <c r="K56" s="460" t="s">
        <v>637</v>
      </c>
      <c r="L56" s="463" t="s">
        <v>638</v>
      </c>
      <c r="M56" s="461" t="s">
        <v>639</v>
      </c>
      <c r="N56" s="461" t="s">
        <v>640</v>
      </c>
      <c r="O56" s="461" t="s">
        <v>641</v>
      </c>
      <c r="P56" s="460" t="str">
        <f t="shared" si="14"/>
        <v>Non-1RS</v>
      </c>
      <c r="Q56" s="461" t="s">
        <v>739</v>
      </c>
      <c r="R56" s="463" t="s">
        <v>643</v>
      </c>
      <c r="S56" s="461" t="s">
        <v>644</v>
      </c>
      <c r="T56" s="461" t="s">
        <v>644</v>
      </c>
      <c r="U56" s="461" t="s">
        <v>645</v>
      </c>
      <c r="V56" s="461" t="s">
        <v>647</v>
      </c>
      <c r="W56" s="461" t="s">
        <v>647</v>
      </c>
      <c r="X56" s="460" t="str">
        <f t="shared" si="0"/>
        <v>Non-Lr18</v>
      </c>
      <c r="Y56" s="463" t="s">
        <v>648</v>
      </c>
      <c r="Z56" s="461" t="s">
        <v>649</v>
      </c>
      <c r="AA56" s="461" t="s">
        <v>754</v>
      </c>
      <c r="AB56" s="461" t="s">
        <v>755</v>
      </c>
      <c r="AC56" s="461" t="s">
        <v>652</v>
      </c>
      <c r="AD56" s="460" t="str">
        <f t="shared" si="1"/>
        <v>Lr34</v>
      </c>
      <c r="AE56" s="461" t="s">
        <v>326</v>
      </c>
      <c r="AF56" s="461" t="s">
        <v>654</v>
      </c>
      <c r="AG56" s="461" t="s">
        <v>655</v>
      </c>
      <c r="AH56" s="461" t="s">
        <v>656</v>
      </c>
      <c r="AI56" s="461" t="s">
        <v>725</v>
      </c>
      <c r="AJ56" s="461" t="s">
        <v>658</v>
      </c>
      <c r="AK56" s="461" t="s">
        <v>659</v>
      </c>
      <c r="AL56" s="461" t="s">
        <v>660</v>
      </c>
      <c r="AM56" s="461" t="s">
        <v>660</v>
      </c>
      <c r="AN56" s="460" t="str">
        <f t="shared" si="2"/>
        <v>Non-Sr12</v>
      </c>
      <c r="AO56" s="461" t="s">
        <v>662</v>
      </c>
      <c r="AP56" s="461" t="s">
        <v>662</v>
      </c>
      <c r="AQ56" s="460" t="str">
        <f t="shared" si="3"/>
        <v>Non-Sr2</v>
      </c>
      <c r="AR56" s="461" t="s">
        <v>663</v>
      </c>
      <c r="AS56" s="461" t="s">
        <v>664</v>
      </c>
      <c r="AT56" s="461" t="s">
        <v>665</v>
      </c>
      <c r="AU56" s="461" t="s">
        <v>666</v>
      </c>
      <c r="AV56" s="461" t="s">
        <v>667</v>
      </c>
      <c r="AW56" s="461" t="s">
        <v>668</v>
      </c>
      <c r="AX56" s="461" t="s">
        <v>668</v>
      </c>
      <c r="AY56" s="461" t="s">
        <v>668</v>
      </c>
      <c r="AZ56" s="460" t="str">
        <f t="shared" si="4"/>
        <v>Non-Sr9b</v>
      </c>
      <c r="BA56" s="461" t="s">
        <v>742</v>
      </c>
      <c r="BB56" s="461" t="s">
        <v>726</v>
      </c>
      <c r="BC56" s="461" t="s">
        <v>670</v>
      </c>
      <c r="BD56" s="461" t="s">
        <v>671</v>
      </c>
      <c r="BE56" s="461" t="s">
        <v>671</v>
      </c>
      <c r="BF56" s="460" t="str">
        <f t="shared" si="5"/>
        <v>Non-Yr5</v>
      </c>
      <c r="BG56" s="461" t="s">
        <v>672</v>
      </c>
      <c r="BH56" s="461" t="s">
        <v>673</v>
      </c>
      <c r="BI56" s="461" t="s">
        <v>673</v>
      </c>
      <c r="BJ56" s="461" t="s">
        <v>673</v>
      </c>
      <c r="BK56" s="461" t="s">
        <v>673</v>
      </c>
      <c r="BL56" s="460" t="str">
        <f t="shared" si="6"/>
        <v>Non-PHS 3AS</v>
      </c>
      <c r="BM56" s="461" t="s">
        <v>674</v>
      </c>
      <c r="BN56" s="461" t="s">
        <v>727</v>
      </c>
      <c r="BO56" s="461" t="s">
        <v>676</v>
      </c>
      <c r="BP56" s="461" t="s">
        <v>744</v>
      </c>
      <c r="BQ56" s="460" t="str">
        <f t="shared" si="7"/>
        <v>Ppd-B1a-Insensitive</v>
      </c>
      <c r="BR56" s="461" t="s">
        <v>678</v>
      </c>
      <c r="BS56" s="463" t="s">
        <v>729</v>
      </c>
      <c r="BT56" s="461" t="s">
        <v>730</v>
      </c>
      <c r="BU56" s="461" t="s">
        <v>681</v>
      </c>
      <c r="BV56" s="461" t="s">
        <v>682</v>
      </c>
      <c r="BW56" s="461" t="s">
        <v>683</v>
      </c>
      <c r="BX56" s="461" t="s">
        <v>684</v>
      </c>
      <c r="BY56" s="461" t="s">
        <v>685</v>
      </c>
      <c r="BZ56" s="461" t="s">
        <v>686</v>
      </c>
      <c r="CA56" s="461" t="s">
        <v>687</v>
      </c>
      <c r="CB56" s="461" t="s">
        <v>688</v>
      </c>
      <c r="CC56" s="460" t="str">
        <f t="shared" si="8"/>
        <v>Glu-A1-Ax1</v>
      </c>
      <c r="CD56" s="463" t="s">
        <v>689</v>
      </c>
      <c r="CE56" s="461" t="s">
        <v>690</v>
      </c>
      <c r="CF56" s="460" t="str">
        <f t="shared" si="9"/>
        <v>Glu-B1a (Bx7)</v>
      </c>
      <c r="CG56" s="461" t="s">
        <v>773</v>
      </c>
      <c r="CH56" s="461" t="s">
        <v>692</v>
      </c>
      <c r="CI56" s="461" t="s">
        <v>693</v>
      </c>
      <c r="CJ56" s="461" t="s">
        <v>694</v>
      </c>
      <c r="CK56" s="461" t="s">
        <v>695</v>
      </c>
      <c r="CL56" s="461" t="s">
        <v>696</v>
      </c>
      <c r="CM56" s="461" t="s">
        <v>697</v>
      </c>
      <c r="CN56" s="460" t="str">
        <f t="shared" si="10"/>
        <v>Red</v>
      </c>
      <c r="CO56" s="461" t="s">
        <v>746</v>
      </c>
      <c r="CP56" s="461" t="s">
        <v>699</v>
      </c>
      <c r="CQ56" s="461" t="s">
        <v>700</v>
      </c>
      <c r="CR56" s="461" t="s">
        <v>733</v>
      </c>
      <c r="CS56" s="461" t="s">
        <v>702</v>
      </c>
      <c r="CT56" s="461" t="s">
        <v>703</v>
      </c>
      <c r="CU56" s="460" t="str">
        <f t="shared" si="11"/>
        <v>Pinb-D1b(hard)</v>
      </c>
      <c r="CV56" s="461" t="s">
        <v>763</v>
      </c>
      <c r="CW56" s="461" t="s">
        <v>705</v>
      </c>
      <c r="CX56" s="463" t="s">
        <v>706</v>
      </c>
      <c r="CY56" s="461" t="s">
        <v>747</v>
      </c>
      <c r="CZ56" s="460" t="str">
        <f t="shared" si="12"/>
        <v>Ppo-A1a</v>
      </c>
      <c r="DA56" s="461" t="s">
        <v>708</v>
      </c>
      <c r="DB56" s="461" t="s">
        <v>709</v>
      </c>
      <c r="DC56" s="460" t="str">
        <f t="shared" si="13"/>
        <v>Het-Ppo-D1</v>
      </c>
      <c r="DD56" s="461" t="s">
        <v>710</v>
      </c>
      <c r="DE56" s="461" t="s">
        <v>711</v>
      </c>
      <c r="DF56" s="461" t="s">
        <v>712</v>
      </c>
      <c r="DG56" s="461" t="s">
        <v>713</v>
      </c>
      <c r="DH56" s="463" t="s">
        <v>714</v>
      </c>
      <c r="DI56" s="461" t="s">
        <v>735</v>
      </c>
      <c r="DJ56" s="461" t="s">
        <v>716</v>
      </c>
      <c r="DK56" s="461" t="s">
        <v>717</v>
      </c>
      <c r="DL56" s="461" t="s">
        <v>383</v>
      </c>
      <c r="DM56" s="461" t="s">
        <v>719</v>
      </c>
      <c r="DN56" s="461" t="s">
        <v>720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31D00-203D-42FA-A9B4-FCEE13D4DC23}">
  <dimension ref="A1:BO1170"/>
  <sheetViews>
    <sheetView zoomScaleNormal="100" workbookViewId="0"/>
  </sheetViews>
  <sheetFormatPr defaultRowHeight="15" x14ac:dyDescent="0.2"/>
  <cols>
    <col min="1" max="1" width="7.42578125" style="2" customWidth="1"/>
    <col min="2" max="2" width="67.5703125" style="2" customWidth="1"/>
    <col min="3" max="3" width="7.7109375" style="62" customWidth="1"/>
    <col min="4" max="13" width="9.7109375" style="62" customWidth="1"/>
    <col min="14" max="15" width="11.85546875" style="62" customWidth="1"/>
    <col min="16" max="16" width="12.5703125" style="62" customWidth="1"/>
    <col min="17" max="17" width="8.85546875" style="62" customWidth="1"/>
    <col min="18" max="18" width="13.5703125" style="62" customWidth="1"/>
    <col min="19" max="19" width="19.42578125" style="3" customWidth="1"/>
    <col min="20" max="29" width="16.5703125" style="3" customWidth="1"/>
    <col min="30" max="30" width="9.140625" style="62" customWidth="1"/>
    <col min="31" max="31" width="33.140625" style="317" bestFit="1" customWidth="1"/>
    <col min="32" max="32" width="26.5703125" style="317" bestFit="1" customWidth="1"/>
    <col min="33" max="33" width="33.140625" style="317" bestFit="1" customWidth="1"/>
    <col min="34" max="34" width="26.5703125" style="317" bestFit="1" customWidth="1"/>
    <col min="35" max="35" width="32.5703125" style="317" bestFit="1" customWidth="1"/>
    <col min="36" max="36" width="26.5703125" style="317" bestFit="1" customWidth="1"/>
    <col min="37" max="37" width="8.85546875" style="315"/>
    <col min="38" max="65" width="9.140625" style="62"/>
    <col min="66" max="16384" width="9.140625" style="52"/>
  </cols>
  <sheetData>
    <row r="1" spans="1:67" s="59" customFormat="1" ht="31.5" customHeight="1" x14ac:dyDescent="0.25">
      <c r="A1" s="254" t="s">
        <v>199</v>
      </c>
      <c r="B1" s="47"/>
      <c r="C1" s="45" t="s">
        <v>1160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406" t="s">
        <v>1203</v>
      </c>
      <c r="U1" s="406"/>
      <c r="V1" s="406"/>
      <c r="W1" s="406"/>
      <c r="X1" s="406"/>
      <c r="Y1" s="406"/>
      <c r="Z1" s="406"/>
      <c r="AA1" s="406"/>
      <c r="AB1" s="406"/>
      <c r="AC1" s="406"/>
      <c r="AD1" s="137"/>
      <c r="AE1" s="317"/>
      <c r="AF1" s="317"/>
      <c r="AG1" s="317"/>
      <c r="AH1" s="317"/>
      <c r="AI1" s="317"/>
      <c r="AJ1" s="317"/>
      <c r="AK1" s="315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</row>
    <row r="2" spans="1:67" s="59" customFormat="1" ht="15.75" x14ac:dyDescent="0.25">
      <c r="A2" s="290"/>
      <c r="B2" s="290"/>
      <c r="C2" s="271"/>
      <c r="D2" s="411" t="s">
        <v>1161</v>
      </c>
      <c r="E2" s="411"/>
      <c r="F2" s="411" t="s">
        <v>1162</v>
      </c>
      <c r="G2" s="411"/>
      <c r="H2" s="411"/>
      <c r="I2" s="411"/>
      <c r="J2" s="411" t="s">
        <v>1163</v>
      </c>
      <c r="K2" s="411"/>
      <c r="L2" s="411" t="s">
        <v>1164</v>
      </c>
      <c r="M2" s="411"/>
      <c r="N2" s="411" t="s">
        <v>1165</v>
      </c>
      <c r="O2" s="411"/>
      <c r="P2" s="285"/>
      <c r="Q2" s="75"/>
      <c r="R2" s="83" t="s">
        <v>1204</v>
      </c>
      <c r="S2" s="75"/>
      <c r="T2" s="75"/>
      <c r="U2" s="75"/>
      <c r="V2" s="75"/>
      <c r="W2" s="63"/>
      <c r="Y2" s="136"/>
      <c r="AC2" s="83" t="s">
        <v>1204</v>
      </c>
      <c r="AD2" s="62"/>
      <c r="AE2" s="317"/>
      <c r="AF2" s="317"/>
      <c r="AG2" s="317"/>
      <c r="AH2" s="317"/>
      <c r="AI2" s="317"/>
      <c r="AJ2" s="317"/>
      <c r="AK2" s="315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</row>
    <row r="3" spans="1:67" s="59" customFormat="1" ht="18.75" x14ac:dyDescent="0.25">
      <c r="A3" s="1"/>
      <c r="B3" s="1"/>
      <c r="C3" s="271"/>
      <c r="D3" s="412">
        <v>44736</v>
      </c>
      <c r="E3" s="412"/>
      <c r="F3" s="412">
        <v>44664</v>
      </c>
      <c r="G3" s="412"/>
      <c r="H3" s="412">
        <v>44699</v>
      </c>
      <c r="I3" s="412"/>
      <c r="J3" s="412">
        <v>44728</v>
      </c>
      <c r="K3" s="412"/>
      <c r="L3" s="412">
        <v>44728</v>
      </c>
      <c r="M3" s="412"/>
      <c r="N3" s="412">
        <v>44735</v>
      </c>
      <c r="O3" s="412"/>
      <c r="P3" s="285"/>
      <c r="Q3" s="75"/>
      <c r="R3" s="83" t="s">
        <v>1207</v>
      </c>
      <c r="S3" s="75"/>
      <c r="T3" s="289"/>
      <c r="U3" s="410" t="s">
        <v>1205</v>
      </c>
      <c r="V3" s="410"/>
      <c r="W3" s="410"/>
      <c r="X3" s="410"/>
      <c r="Y3" s="410"/>
      <c r="Z3" s="410" t="s">
        <v>1206</v>
      </c>
      <c r="AA3" s="410"/>
      <c r="AB3" s="410"/>
      <c r="AC3" s="143" t="s">
        <v>1207</v>
      </c>
      <c r="AD3" s="62"/>
      <c r="AE3" s="407" t="s">
        <v>1262</v>
      </c>
      <c r="AF3" s="407"/>
      <c r="AG3" s="407" t="s">
        <v>1262</v>
      </c>
      <c r="AH3" s="407"/>
      <c r="AI3" s="407" t="s">
        <v>1263</v>
      </c>
      <c r="AJ3" s="407"/>
      <c r="AK3" s="315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</row>
    <row r="4" spans="1:67" s="59" customFormat="1" ht="18.75" x14ac:dyDescent="0.25">
      <c r="A4" s="1"/>
      <c r="B4" s="1"/>
      <c r="C4" s="83">
        <v>2022</v>
      </c>
      <c r="D4" s="413" t="s">
        <v>1166</v>
      </c>
      <c r="E4" s="413"/>
      <c r="F4" s="413" t="s">
        <v>1167</v>
      </c>
      <c r="G4" s="413"/>
      <c r="H4" s="413" t="s">
        <v>1168</v>
      </c>
      <c r="I4" s="413"/>
      <c r="J4" s="413" t="s">
        <v>1169</v>
      </c>
      <c r="K4" s="413"/>
      <c r="L4" s="413" t="s">
        <v>1169</v>
      </c>
      <c r="M4" s="413"/>
      <c r="N4" s="413" t="s">
        <v>1170</v>
      </c>
      <c r="O4" s="413"/>
      <c r="P4" s="286" t="s">
        <v>1171</v>
      </c>
      <c r="Q4" s="85" t="s">
        <v>1256</v>
      </c>
      <c r="R4" s="83" t="s">
        <v>1255</v>
      </c>
      <c r="S4" s="75"/>
      <c r="T4" s="289">
        <v>2022</v>
      </c>
      <c r="U4" s="410" t="s">
        <v>1208</v>
      </c>
      <c r="V4" s="410"/>
      <c r="W4" s="410"/>
      <c r="X4" s="410"/>
      <c r="Y4" s="410"/>
      <c r="Z4" s="410" t="s">
        <v>1209</v>
      </c>
      <c r="AA4" s="410"/>
      <c r="AB4" s="410"/>
      <c r="AC4" s="143" t="s">
        <v>1210</v>
      </c>
      <c r="AD4" s="62"/>
      <c r="AE4" s="408">
        <v>44719</v>
      </c>
      <c r="AF4" s="409"/>
      <c r="AG4" s="408">
        <v>44729</v>
      </c>
      <c r="AH4" s="409"/>
      <c r="AI4" s="408">
        <v>44735</v>
      </c>
      <c r="AJ4" s="409"/>
      <c r="AK4" s="315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</row>
    <row r="5" spans="1:67" s="133" customFormat="1" ht="19.5" thickBot="1" x14ac:dyDescent="0.3">
      <c r="A5" s="269" t="s">
        <v>0</v>
      </c>
      <c r="B5" s="171" t="s">
        <v>1</v>
      </c>
      <c r="C5" s="287" t="s">
        <v>1172</v>
      </c>
      <c r="D5" s="287" t="s">
        <v>1173</v>
      </c>
      <c r="E5" s="287" t="s">
        <v>1174</v>
      </c>
      <c r="F5" s="287" t="s">
        <v>1173</v>
      </c>
      <c r="G5" s="287" t="s">
        <v>1174</v>
      </c>
      <c r="H5" s="287" t="s">
        <v>1173</v>
      </c>
      <c r="I5" s="287" t="s">
        <v>1174</v>
      </c>
      <c r="J5" s="287" t="s">
        <v>1173</v>
      </c>
      <c r="K5" s="287" t="s">
        <v>1174</v>
      </c>
      <c r="L5" s="287" t="s">
        <v>1173</v>
      </c>
      <c r="M5" s="287" t="s">
        <v>1174</v>
      </c>
      <c r="N5" s="287" t="s">
        <v>1173</v>
      </c>
      <c r="O5" s="287" t="s">
        <v>1174</v>
      </c>
      <c r="P5" s="288" t="s">
        <v>1175</v>
      </c>
      <c r="Q5" s="288" t="s">
        <v>1176</v>
      </c>
      <c r="R5" s="288" t="s">
        <v>1177</v>
      </c>
      <c r="S5" s="140"/>
      <c r="T5" s="288" t="s">
        <v>1172</v>
      </c>
      <c r="U5" s="288" t="s">
        <v>1211</v>
      </c>
      <c r="V5" s="288" t="s">
        <v>1212</v>
      </c>
      <c r="W5" s="288" t="s">
        <v>1213</v>
      </c>
      <c r="X5" s="288" t="s">
        <v>1214</v>
      </c>
      <c r="Y5" s="288" t="s">
        <v>1215</v>
      </c>
      <c r="Z5" s="288" t="s">
        <v>1212</v>
      </c>
      <c r="AA5" s="288" t="s">
        <v>1213</v>
      </c>
      <c r="AB5" s="288" t="s">
        <v>1214</v>
      </c>
      <c r="AC5" s="291" t="s">
        <v>1216</v>
      </c>
      <c r="AD5" s="292"/>
      <c r="AE5" s="313" t="s">
        <v>1264</v>
      </c>
      <c r="AF5" s="313" t="s">
        <v>1265</v>
      </c>
      <c r="AG5" s="313" t="s">
        <v>1266</v>
      </c>
      <c r="AH5" s="313" t="s">
        <v>1267</v>
      </c>
      <c r="AI5" s="313" t="s">
        <v>1266</v>
      </c>
      <c r="AJ5" s="313" t="s">
        <v>1267</v>
      </c>
      <c r="AK5" s="314"/>
      <c r="AL5" s="292"/>
      <c r="AM5" s="292"/>
      <c r="AN5" s="292"/>
      <c r="AO5" s="292"/>
      <c r="AP5" s="292"/>
      <c r="AQ5" s="292"/>
      <c r="AR5" s="292"/>
      <c r="AS5" s="292"/>
      <c r="AT5" s="292"/>
      <c r="AU5" s="292"/>
      <c r="AV5" s="292"/>
      <c r="AW5" s="292"/>
      <c r="AX5" s="292"/>
      <c r="AY5" s="292"/>
      <c r="AZ5" s="292"/>
      <c r="BA5" s="292"/>
      <c r="BB5" s="292"/>
      <c r="BC5" s="292"/>
      <c r="BD5" s="292"/>
      <c r="BE5" s="292"/>
      <c r="BF5" s="292"/>
      <c r="BG5" s="292"/>
      <c r="BH5" s="292"/>
      <c r="BI5" s="292"/>
      <c r="BJ5" s="292"/>
      <c r="BK5" s="292"/>
      <c r="BL5" s="292"/>
      <c r="BM5" s="292"/>
    </row>
    <row r="6" spans="1:67" x14ac:dyDescent="0.2">
      <c r="A6" s="4">
        <v>1</v>
      </c>
      <c r="B6" s="5" t="s">
        <v>5</v>
      </c>
      <c r="C6" s="63">
        <v>43</v>
      </c>
      <c r="D6" s="138">
        <v>2</v>
      </c>
      <c r="E6" s="138">
        <v>10</v>
      </c>
      <c r="F6" s="138">
        <v>2</v>
      </c>
      <c r="G6" s="138">
        <v>10</v>
      </c>
      <c r="H6" s="138">
        <v>2</v>
      </c>
      <c r="I6" s="138">
        <v>10</v>
      </c>
      <c r="J6" s="138">
        <v>2</v>
      </c>
      <c r="K6" s="138">
        <v>5</v>
      </c>
      <c r="L6" s="138">
        <v>8</v>
      </c>
      <c r="M6" s="138">
        <v>20</v>
      </c>
      <c r="N6" s="138">
        <v>2</v>
      </c>
      <c r="O6" s="138">
        <v>5</v>
      </c>
      <c r="P6" s="63" t="s">
        <v>1178</v>
      </c>
      <c r="Q6" s="63">
        <v>5</v>
      </c>
      <c r="R6" s="141" t="s">
        <v>1179</v>
      </c>
      <c r="S6" s="139"/>
      <c r="T6" s="294">
        <v>43</v>
      </c>
      <c r="U6" s="293">
        <v>9</v>
      </c>
      <c r="V6" s="293">
        <v>9</v>
      </c>
      <c r="W6" s="293">
        <v>9</v>
      </c>
      <c r="X6" s="293">
        <v>9</v>
      </c>
      <c r="Y6" s="293">
        <v>9</v>
      </c>
      <c r="Z6" s="295" t="s">
        <v>1217</v>
      </c>
      <c r="AA6" s="295" t="s">
        <v>1218</v>
      </c>
      <c r="AB6" s="295" t="s">
        <v>1218</v>
      </c>
      <c r="AC6" s="141" t="s">
        <v>1179</v>
      </c>
      <c r="AE6" s="318">
        <v>2</v>
      </c>
      <c r="AF6" s="318">
        <v>5</v>
      </c>
      <c r="AG6" s="318">
        <v>6.5</v>
      </c>
      <c r="AH6" s="318">
        <v>10</v>
      </c>
      <c r="AI6" s="318">
        <v>8</v>
      </c>
      <c r="AJ6" s="318">
        <v>7.5</v>
      </c>
    </row>
    <row r="7" spans="1:67" x14ac:dyDescent="0.2">
      <c r="A7" s="4">
        <v>2</v>
      </c>
      <c r="B7" s="5" t="s">
        <v>8</v>
      </c>
      <c r="C7" s="63">
        <v>44</v>
      </c>
      <c r="D7" s="138">
        <v>9</v>
      </c>
      <c r="E7" s="138">
        <v>100</v>
      </c>
      <c r="F7" s="138">
        <v>2</v>
      </c>
      <c r="G7" s="138">
        <v>10</v>
      </c>
      <c r="H7" s="138">
        <v>8</v>
      </c>
      <c r="I7" s="138">
        <v>80</v>
      </c>
      <c r="J7" s="138">
        <v>5</v>
      </c>
      <c r="K7" s="138">
        <v>30</v>
      </c>
      <c r="L7" s="138">
        <v>8</v>
      </c>
      <c r="M7" s="138">
        <v>20</v>
      </c>
      <c r="N7" s="138">
        <v>9</v>
      </c>
      <c r="O7" s="138">
        <v>100</v>
      </c>
      <c r="P7" s="63" t="s">
        <v>207</v>
      </c>
      <c r="Q7" s="63">
        <v>9</v>
      </c>
      <c r="R7" s="141" t="s">
        <v>1180</v>
      </c>
      <c r="S7" s="139"/>
      <c r="T7" s="294">
        <v>44</v>
      </c>
      <c r="U7" s="293">
        <v>9</v>
      </c>
      <c r="V7" s="293">
        <v>9</v>
      </c>
      <c r="W7" s="293">
        <v>9</v>
      </c>
      <c r="X7" s="293">
        <v>9</v>
      </c>
      <c r="Y7" s="293">
        <v>9</v>
      </c>
      <c r="Z7" s="295" t="s">
        <v>1219</v>
      </c>
      <c r="AA7" s="295" t="s">
        <v>1220</v>
      </c>
      <c r="AB7" s="295" t="s">
        <v>1221</v>
      </c>
      <c r="AC7" s="141" t="s">
        <v>1180</v>
      </c>
      <c r="AE7" s="318">
        <v>5</v>
      </c>
      <c r="AF7" s="318">
        <v>5</v>
      </c>
      <c r="AG7" s="318">
        <v>8</v>
      </c>
      <c r="AH7" s="318">
        <v>80</v>
      </c>
      <c r="AI7" s="318">
        <v>8</v>
      </c>
      <c r="AJ7" s="318">
        <v>55</v>
      </c>
    </row>
    <row r="8" spans="1:67" x14ac:dyDescent="0.2">
      <c r="A8" s="4">
        <v>3</v>
      </c>
      <c r="B8" s="5" t="s">
        <v>9</v>
      </c>
      <c r="C8" s="63">
        <v>45</v>
      </c>
      <c r="D8" s="138">
        <v>9</v>
      </c>
      <c r="E8" s="138">
        <v>100</v>
      </c>
      <c r="F8" s="138">
        <v>2</v>
      </c>
      <c r="G8" s="138">
        <v>10</v>
      </c>
      <c r="H8" s="138">
        <v>3</v>
      </c>
      <c r="I8" s="138">
        <v>20</v>
      </c>
      <c r="J8" s="138">
        <v>8</v>
      </c>
      <c r="K8" s="138">
        <v>60</v>
      </c>
      <c r="L8" s="138">
        <v>3</v>
      </c>
      <c r="M8" s="138">
        <v>20</v>
      </c>
      <c r="N8" s="138">
        <v>9</v>
      </c>
      <c r="O8" s="138">
        <v>100</v>
      </c>
      <c r="P8" s="63" t="s">
        <v>207</v>
      </c>
      <c r="Q8" s="63">
        <v>9</v>
      </c>
      <c r="R8" s="141" t="s">
        <v>1180</v>
      </c>
      <c r="S8" s="139"/>
      <c r="T8" s="294">
        <v>45</v>
      </c>
      <c r="U8" s="293">
        <v>9</v>
      </c>
      <c r="V8" s="293">
        <v>9</v>
      </c>
      <c r="W8" s="293">
        <v>9</v>
      </c>
      <c r="X8" s="293">
        <v>9</v>
      </c>
      <c r="Y8" s="293">
        <v>9</v>
      </c>
      <c r="Z8" s="295" t="s">
        <v>1220</v>
      </c>
      <c r="AA8" s="295" t="s">
        <v>1220</v>
      </c>
      <c r="AB8" s="295" t="s">
        <v>1222</v>
      </c>
      <c r="AC8" s="141" t="s">
        <v>1180</v>
      </c>
      <c r="AE8" s="318">
        <v>5</v>
      </c>
      <c r="AF8" s="318">
        <v>10</v>
      </c>
      <c r="AG8" s="318">
        <v>8</v>
      </c>
      <c r="AH8" s="318">
        <v>95</v>
      </c>
      <c r="AI8" s="318">
        <v>8</v>
      </c>
      <c r="AJ8" s="318">
        <v>55</v>
      </c>
    </row>
    <row r="9" spans="1:67" x14ac:dyDescent="0.2">
      <c r="A9" s="4">
        <v>4</v>
      </c>
      <c r="B9" s="8" t="s">
        <v>10</v>
      </c>
      <c r="C9" s="63">
        <v>46</v>
      </c>
      <c r="D9" s="138">
        <v>9</v>
      </c>
      <c r="E9" s="138">
        <v>100</v>
      </c>
      <c r="F9" s="138">
        <v>8</v>
      </c>
      <c r="G9" s="138">
        <v>20</v>
      </c>
      <c r="H9" s="138">
        <v>8</v>
      </c>
      <c r="I9" s="138">
        <v>80</v>
      </c>
      <c r="J9" s="138">
        <v>9</v>
      </c>
      <c r="K9" s="138">
        <v>70</v>
      </c>
      <c r="L9" s="138">
        <v>8</v>
      </c>
      <c r="M9" s="138">
        <v>10</v>
      </c>
      <c r="N9" s="138">
        <v>9</v>
      </c>
      <c r="O9" s="138">
        <v>100</v>
      </c>
      <c r="P9" s="63" t="s">
        <v>207</v>
      </c>
      <c r="Q9" s="63">
        <v>9</v>
      </c>
      <c r="R9" s="141" t="s">
        <v>1180</v>
      </c>
      <c r="S9" s="139"/>
      <c r="T9" s="294">
        <v>46</v>
      </c>
      <c r="U9" s="293">
        <v>9</v>
      </c>
      <c r="V9" s="293">
        <v>9</v>
      </c>
      <c r="W9" s="293">
        <v>9</v>
      </c>
      <c r="X9" s="293">
        <v>9</v>
      </c>
      <c r="Y9" s="293">
        <v>9</v>
      </c>
      <c r="Z9" s="295" t="s">
        <v>1223</v>
      </c>
      <c r="AA9" s="295" t="s">
        <v>1220</v>
      </c>
      <c r="AB9" s="295" t="s">
        <v>1219</v>
      </c>
      <c r="AC9" s="141" t="s">
        <v>1180</v>
      </c>
      <c r="AE9" s="318">
        <v>5</v>
      </c>
      <c r="AF9" s="318">
        <v>7.5</v>
      </c>
      <c r="AG9" s="318">
        <v>8</v>
      </c>
      <c r="AH9" s="318">
        <v>90</v>
      </c>
      <c r="AI9" s="318">
        <v>8</v>
      </c>
      <c r="AJ9" s="318">
        <v>65</v>
      </c>
    </row>
    <row r="10" spans="1:67" x14ac:dyDescent="0.2">
      <c r="A10" s="4">
        <v>5</v>
      </c>
      <c r="B10" s="11" t="s">
        <v>24</v>
      </c>
      <c r="C10" s="63">
        <v>47</v>
      </c>
      <c r="D10" s="138">
        <v>5</v>
      </c>
      <c r="E10" s="138">
        <v>40</v>
      </c>
      <c r="F10" s="138">
        <v>2</v>
      </c>
      <c r="G10" s="138">
        <v>5</v>
      </c>
      <c r="H10" s="138">
        <v>2</v>
      </c>
      <c r="I10" s="138">
        <v>10</v>
      </c>
      <c r="J10" s="138">
        <v>3</v>
      </c>
      <c r="K10" s="138">
        <v>10</v>
      </c>
      <c r="L10" s="138">
        <v>3</v>
      </c>
      <c r="M10" s="138">
        <v>5</v>
      </c>
      <c r="N10" s="138">
        <v>2</v>
      </c>
      <c r="O10" s="138">
        <v>5</v>
      </c>
      <c r="P10" s="63" t="s">
        <v>1178</v>
      </c>
      <c r="Q10" s="63">
        <v>4</v>
      </c>
      <c r="R10" s="141" t="s">
        <v>1179</v>
      </c>
      <c r="S10" s="139"/>
      <c r="T10" s="294">
        <v>47</v>
      </c>
      <c r="U10" s="293">
        <v>9</v>
      </c>
      <c r="V10" s="293">
        <v>9</v>
      </c>
      <c r="W10" s="293">
        <v>9</v>
      </c>
      <c r="X10" s="293">
        <v>8</v>
      </c>
      <c r="Y10" s="293">
        <v>9</v>
      </c>
      <c r="Z10" s="295" t="s">
        <v>1218</v>
      </c>
      <c r="AA10" s="295" t="s">
        <v>1224</v>
      </c>
      <c r="AB10" s="295" t="s">
        <v>1218</v>
      </c>
      <c r="AC10" s="141" t="s">
        <v>1179</v>
      </c>
      <c r="AE10" s="318">
        <v>2</v>
      </c>
      <c r="AF10" s="318">
        <v>5</v>
      </c>
      <c r="AG10" s="318">
        <v>5</v>
      </c>
      <c r="AH10" s="318">
        <v>35</v>
      </c>
      <c r="AI10" s="318">
        <v>8</v>
      </c>
      <c r="AJ10" s="318">
        <v>10</v>
      </c>
    </row>
    <row r="11" spans="1:67" x14ac:dyDescent="0.2">
      <c r="A11" s="4">
        <v>6</v>
      </c>
      <c r="B11" s="12" t="s">
        <v>129</v>
      </c>
      <c r="C11" s="63">
        <v>48</v>
      </c>
      <c r="D11" s="138">
        <v>2</v>
      </c>
      <c r="E11" s="138">
        <v>10</v>
      </c>
      <c r="F11" s="138">
        <v>8</v>
      </c>
      <c r="G11" s="138">
        <v>10</v>
      </c>
      <c r="H11" s="138">
        <v>2</v>
      </c>
      <c r="I11" s="138">
        <v>10</v>
      </c>
      <c r="J11" s="138">
        <v>2</v>
      </c>
      <c r="K11" s="138">
        <v>5</v>
      </c>
      <c r="L11" s="138">
        <v>2</v>
      </c>
      <c r="M11" s="138">
        <v>5</v>
      </c>
      <c r="N11" s="138">
        <v>2</v>
      </c>
      <c r="O11" s="138">
        <v>10</v>
      </c>
      <c r="P11" s="63" t="s">
        <v>208</v>
      </c>
      <c r="Q11" s="63">
        <v>1</v>
      </c>
      <c r="R11" s="141" t="s">
        <v>1179</v>
      </c>
      <c r="S11" s="139"/>
      <c r="T11" s="294">
        <v>48</v>
      </c>
      <c r="U11" s="293">
        <v>9</v>
      </c>
      <c r="V11" s="293">
        <v>9</v>
      </c>
      <c r="W11" s="293">
        <v>9</v>
      </c>
      <c r="X11" s="293">
        <v>9</v>
      </c>
      <c r="Y11" s="293">
        <v>9</v>
      </c>
      <c r="Z11" s="295" t="s">
        <v>1218</v>
      </c>
      <c r="AA11" s="295" t="s">
        <v>1225</v>
      </c>
      <c r="AB11" s="295" t="s">
        <v>1218</v>
      </c>
      <c r="AC11" s="141" t="s">
        <v>1179</v>
      </c>
      <c r="AE11" s="318">
        <v>2</v>
      </c>
      <c r="AF11" s="318">
        <v>5</v>
      </c>
      <c r="AG11" s="318">
        <v>5</v>
      </c>
      <c r="AH11" s="318">
        <v>35</v>
      </c>
      <c r="AI11" s="318">
        <v>8</v>
      </c>
      <c r="AJ11" s="318">
        <v>5</v>
      </c>
    </row>
    <row r="12" spans="1:67" x14ac:dyDescent="0.2">
      <c r="A12" s="4">
        <v>7</v>
      </c>
      <c r="B12" s="12" t="s">
        <v>131</v>
      </c>
      <c r="C12" s="63">
        <v>49</v>
      </c>
      <c r="D12" s="138">
        <v>2</v>
      </c>
      <c r="E12" s="138">
        <v>10</v>
      </c>
      <c r="F12" s="138">
        <v>8</v>
      </c>
      <c r="G12" s="138">
        <v>10</v>
      </c>
      <c r="H12" s="138">
        <v>2</v>
      </c>
      <c r="I12" s="138">
        <v>10</v>
      </c>
      <c r="J12" s="138">
        <v>2</v>
      </c>
      <c r="K12" s="138">
        <v>2</v>
      </c>
      <c r="L12" s="138">
        <v>2</v>
      </c>
      <c r="M12" s="138">
        <v>5</v>
      </c>
      <c r="N12" s="138">
        <v>2</v>
      </c>
      <c r="O12" s="138">
        <v>5</v>
      </c>
      <c r="P12" s="63" t="s">
        <v>208</v>
      </c>
      <c r="Q12" s="63">
        <v>1</v>
      </c>
      <c r="R12" s="141" t="s">
        <v>1181</v>
      </c>
      <c r="S12" s="139"/>
      <c r="T12" s="294">
        <v>49</v>
      </c>
      <c r="U12" s="293">
        <v>9</v>
      </c>
      <c r="V12" s="293">
        <v>9</v>
      </c>
      <c r="W12" s="293">
        <v>9</v>
      </c>
      <c r="X12" s="293">
        <v>9</v>
      </c>
      <c r="Y12" s="293">
        <v>9</v>
      </c>
      <c r="Z12" s="295" t="s">
        <v>1219</v>
      </c>
      <c r="AA12" s="295" t="s">
        <v>1226</v>
      </c>
      <c r="AB12" s="295" t="s">
        <v>1219</v>
      </c>
      <c r="AC12" s="141" t="s">
        <v>1181</v>
      </c>
      <c r="AE12" s="318">
        <v>2</v>
      </c>
      <c r="AF12" s="318">
        <v>5</v>
      </c>
      <c r="AG12" s="318">
        <v>5</v>
      </c>
      <c r="AH12" s="318">
        <v>5</v>
      </c>
      <c r="AI12" s="318">
        <v>5</v>
      </c>
      <c r="AJ12" s="318">
        <v>5</v>
      </c>
    </row>
    <row r="13" spans="1:67" x14ac:dyDescent="0.2">
      <c r="A13" s="4">
        <v>8</v>
      </c>
      <c r="B13" s="14" t="s">
        <v>133</v>
      </c>
      <c r="C13" s="63">
        <v>50</v>
      </c>
      <c r="D13" s="138">
        <v>8</v>
      </c>
      <c r="E13" s="138">
        <v>70</v>
      </c>
      <c r="F13" s="138">
        <v>2</v>
      </c>
      <c r="G13" s="138">
        <v>5</v>
      </c>
      <c r="H13" s="138">
        <v>2</v>
      </c>
      <c r="I13" s="138">
        <v>10</v>
      </c>
      <c r="J13" s="138">
        <v>5</v>
      </c>
      <c r="K13" s="138">
        <v>20</v>
      </c>
      <c r="L13" s="138">
        <v>8</v>
      </c>
      <c r="M13" s="138">
        <v>10</v>
      </c>
      <c r="N13" s="79" t="s">
        <v>1182</v>
      </c>
      <c r="O13" s="79" t="s">
        <v>1183</v>
      </c>
      <c r="P13" s="63" t="s">
        <v>207</v>
      </c>
      <c r="Q13" s="63">
        <v>8</v>
      </c>
      <c r="R13" s="141" t="s">
        <v>1181</v>
      </c>
      <c r="S13" s="139"/>
      <c r="T13" s="294">
        <v>50</v>
      </c>
      <c r="U13" s="293">
        <v>9</v>
      </c>
      <c r="V13" s="293">
        <v>9</v>
      </c>
      <c r="W13" s="293">
        <v>9</v>
      </c>
      <c r="X13" s="293">
        <v>8</v>
      </c>
      <c r="Y13" s="293">
        <v>9</v>
      </c>
      <c r="Z13" s="295" t="s">
        <v>1218</v>
      </c>
      <c r="AA13" s="295" t="s">
        <v>1227</v>
      </c>
      <c r="AB13" s="295" t="s">
        <v>1218</v>
      </c>
      <c r="AC13" s="141" t="s">
        <v>1181</v>
      </c>
      <c r="AE13" s="318">
        <v>3.5</v>
      </c>
      <c r="AF13" s="318">
        <v>7.5</v>
      </c>
      <c r="AG13" s="318">
        <v>8</v>
      </c>
      <c r="AH13" s="318">
        <v>20</v>
      </c>
      <c r="AI13" s="318">
        <v>8</v>
      </c>
      <c r="AJ13" s="318">
        <v>50</v>
      </c>
    </row>
    <row r="14" spans="1:67" x14ac:dyDescent="0.2">
      <c r="A14" s="4">
        <v>9</v>
      </c>
      <c r="B14" s="17" t="s">
        <v>135</v>
      </c>
      <c r="C14" s="63">
        <v>51</v>
      </c>
      <c r="D14" s="138">
        <v>9</v>
      </c>
      <c r="E14" s="138">
        <v>100</v>
      </c>
      <c r="F14" s="138">
        <v>2</v>
      </c>
      <c r="G14" s="138">
        <v>5</v>
      </c>
      <c r="H14" s="138">
        <v>9</v>
      </c>
      <c r="I14" s="138">
        <v>100</v>
      </c>
      <c r="J14" s="138">
        <v>9</v>
      </c>
      <c r="K14" s="138">
        <v>80</v>
      </c>
      <c r="L14" s="138">
        <v>8</v>
      </c>
      <c r="M14" s="138">
        <v>20</v>
      </c>
      <c r="N14" s="138">
        <v>9</v>
      </c>
      <c r="O14" s="138">
        <v>100</v>
      </c>
      <c r="P14" s="63" t="s">
        <v>207</v>
      </c>
      <c r="Q14" s="63">
        <v>9</v>
      </c>
      <c r="R14" s="141" t="s">
        <v>1180</v>
      </c>
      <c r="S14" s="139"/>
      <c r="T14" s="294">
        <v>51</v>
      </c>
      <c r="U14" s="293">
        <v>9</v>
      </c>
      <c r="V14" s="293">
        <v>9</v>
      </c>
      <c r="W14" s="293">
        <v>9</v>
      </c>
      <c r="X14" s="293">
        <v>9</v>
      </c>
      <c r="Y14" s="293">
        <v>9</v>
      </c>
      <c r="Z14" s="295" t="s">
        <v>1226</v>
      </c>
      <c r="AA14" s="295" t="s">
        <v>1221</v>
      </c>
      <c r="AB14" s="295" t="s">
        <v>1221</v>
      </c>
      <c r="AC14" s="141" t="s">
        <v>1180</v>
      </c>
      <c r="AE14" s="318">
        <v>6.5</v>
      </c>
      <c r="AF14" s="318">
        <v>10</v>
      </c>
      <c r="AG14" s="318">
        <v>8</v>
      </c>
      <c r="AH14" s="318">
        <v>90</v>
      </c>
      <c r="AI14" s="318">
        <v>8</v>
      </c>
      <c r="AJ14" s="318">
        <v>75</v>
      </c>
    </row>
    <row r="15" spans="1:67" x14ac:dyDescent="0.2">
      <c r="A15" s="4">
        <v>10</v>
      </c>
      <c r="B15" s="17" t="s">
        <v>137</v>
      </c>
      <c r="C15" s="63">
        <v>52</v>
      </c>
      <c r="D15" s="138">
        <v>9</v>
      </c>
      <c r="E15" s="138">
        <v>100</v>
      </c>
      <c r="F15" s="138">
        <v>2</v>
      </c>
      <c r="G15" s="138">
        <v>10</v>
      </c>
      <c r="H15" s="138">
        <v>2</v>
      </c>
      <c r="I15" s="138">
        <v>10</v>
      </c>
      <c r="J15" s="138">
        <v>8</v>
      </c>
      <c r="K15" s="138">
        <v>60</v>
      </c>
      <c r="L15" s="138">
        <v>8</v>
      </c>
      <c r="M15" s="138">
        <v>15</v>
      </c>
      <c r="N15" s="138">
        <v>8</v>
      </c>
      <c r="O15" s="138">
        <v>90</v>
      </c>
      <c r="P15" s="63" t="s">
        <v>207</v>
      </c>
      <c r="Q15" s="63">
        <v>9</v>
      </c>
      <c r="R15" s="141" t="s">
        <v>1181</v>
      </c>
      <c r="S15" s="139"/>
      <c r="T15" s="294">
        <v>52</v>
      </c>
      <c r="U15" s="293">
        <v>8</v>
      </c>
      <c r="V15" s="293">
        <v>9</v>
      </c>
      <c r="W15" s="293">
        <v>9</v>
      </c>
      <c r="X15" s="293">
        <v>9</v>
      </c>
      <c r="Y15" s="293">
        <v>8</v>
      </c>
      <c r="Z15" s="295" t="s">
        <v>1228</v>
      </c>
      <c r="AA15" s="295" t="s">
        <v>1227</v>
      </c>
      <c r="AB15" s="295" t="s">
        <v>1218</v>
      </c>
      <c r="AC15" s="141" t="s">
        <v>1181</v>
      </c>
      <c r="AE15" s="318">
        <v>5</v>
      </c>
      <c r="AF15" s="318">
        <v>7.5</v>
      </c>
      <c r="AG15" s="318">
        <v>8</v>
      </c>
      <c r="AH15" s="318">
        <v>85</v>
      </c>
      <c r="AI15" s="318">
        <v>8</v>
      </c>
      <c r="AJ15" s="318">
        <v>70</v>
      </c>
    </row>
    <row r="16" spans="1:67" x14ac:dyDescent="0.2">
      <c r="A16" s="4">
        <v>11</v>
      </c>
      <c r="B16" s="17" t="s">
        <v>139</v>
      </c>
      <c r="C16" s="63">
        <v>53</v>
      </c>
      <c r="D16" s="138">
        <v>9</v>
      </c>
      <c r="E16" s="138">
        <v>100</v>
      </c>
      <c r="F16" s="138">
        <v>2</v>
      </c>
      <c r="G16" s="138">
        <v>10</v>
      </c>
      <c r="H16" s="138">
        <v>9</v>
      </c>
      <c r="I16" s="138">
        <v>100</v>
      </c>
      <c r="J16" s="138">
        <v>8</v>
      </c>
      <c r="K16" s="138">
        <v>60</v>
      </c>
      <c r="L16" s="138">
        <v>8</v>
      </c>
      <c r="M16" s="138">
        <v>10</v>
      </c>
      <c r="N16" s="138">
        <v>8</v>
      </c>
      <c r="O16" s="138">
        <v>90</v>
      </c>
      <c r="P16" s="63" t="s">
        <v>207</v>
      </c>
      <c r="Q16" s="63">
        <v>9</v>
      </c>
      <c r="R16" s="141" t="s">
        <v>1180</v>
      </c>
      <c r="S16" s="139"/>
      <c r="T16" s="294">
        <v>53</v>
      </c>
      <c r="U16" s="293">
        <v>9</v>
      </c>
      <c r="V16" s="293">
        <v>9</v>
      </c>
      <c r="W16" s="293">
        <v>9</v>
      </c>
      <c r="X16" s="293">
        <v>9</v>
      </c>
      <c r="Y16" s="293">
        <v>9</v>
      </c>
      <c r="Z16" s="295" t="s">
        <v>1219</v>
      </c>
      <c r="AA16" s="295" t="s">
        <v>1220</v>
      </c>
      <c r="AB16" s="295" t="s">
        <v>1226</v>
      </c>
      <c r="AC16" s="141" t="s">
        <v>1180</v>
      </c>
      <c r="AE16" s="318">
        <v>3.5</v>
      </c>
      <c r="AF16" s="318">
        <v>5</v>
      </c>
      <c r="AG16" s="318">
        <v>8</v>
      </c>
      <c r="AH16" s="318">
        <v>70</v>
      </c>
      <c r="AI16" s="318">
        <v>8</v>
      </c>
      <c r="AJ16" s="318">
        <v>45</v>
      </c>
    </row>
    <row r="17" spans="1:36" x14ac:dyDescent="0.2">
      <c r="A17" s="4">
        <v>12</v>
      </c>
      <c r="B17" s="17" t="s">
        <v>142</v>
      </c>
      <c r="C17" s="63">
        <v>54</v>
      </c>
      <c r="D17" s="138">
        <v>9</v>
      </c>
      <c r="E17" s="138">
        <v>100</v>
      </c>
      <c r="F17" s="138">
        <v>8</v>
      </c>
      <c r="G17" s="138">
        <v>10</v>
      </c>
      <c r="H17" s="138">
        <v>2</v>
      </c>
      <c r="I17" s="138">
        <v>5</v>
      </c>
      <c r="J17" s="138">
        <v>9</v>
      </c>
      <c r="K17" s="138">
        <v>90</v>
      </c>
      <c r="L17" s="138">
        <v>8</v>
      </c>
      <c r="M17" s="138">
        <v>10</v>
      </c>
      <c r="N17" s="138">
        <v>8</v>
      </c>
      <c r="O17" s="138">
        <v>90</v>
      </c>
      <c r="P17" s="63" t="s">
        <v>207</v>
      </c>
      <c r="Q17" s="63">
        <v>9</v>
      </c>
      <c r="R17" s="141" t="s">
        <v>1180</v>
      </c>
      <c r="S17" s="139"/>
      <c r="T17" s="294">
        <v>54</v>
      </c>
      <c r="U17" s="293">
        <v>9</v>
      </c>
      <c r="V17" s="293">
        <v>9</v>
      </c>
      <c r="W17" s="293">
        <v>9</v>
      </c>
      <c r="X17" s="293">
        <v>9</v>
      </c>
      <c r="Y17" s="293">
        <v>9</v>
      </c>
      <c r="Z17" s="295" t="s">
        <v>1219</v>
      </c>
      <c r="AA17" s="295" t="s">
        <v>1220</v>
      </c>
      <c r="AB17" s="295" t="s">
        <v>1219</v>
      </c>
      <c r="AC17" s="141" t="s">
        <v>1180</v>
      </c>
      <c r="AE17" s="318">
        <v>5</v>
      </c>
      <c r="AF17" s="318">
        <v>10</v>
      </c>
      <c r="AG17" s="318">
        <v>8</v>
      </c>
      <c r="AH17" s="318">
        <v>95</v>
      </c>
      <c r="AI17" s="318">
        <v>8</v>
      </c>
      <c r="AJ17" s="318">
        <v>75</v>
      </c>
    </row>
    <row r="18" spans="1:36" x14ac:dyDescent="0.2">
      <c r="A18" s="4">
        <v>13</v>
      </c>
      <c r="B18" s="17" t="s">
        <v>144</v>
      </c>
      <c r="C18" s="63">
        <v>55</v>
      </c>
      <c r="D18" s="138">
        <v>9</v>
      </c>
      <c r="E18" s="138">
        <v>100</v>
      </c>
      <c r="F18" s="138">
        <v>2</v>
      </c>
      <c r="G18" s="138">
        <v>10</v>
      </c>
      <c r="H18" s="79" t="s">
        <v>1090</v>
      </c>
      <c r="I18" s="79" t="s">
        <v>1090</v>
      </c>
      <c r="J18" s="138">
        <v>9</v>
      </c>
      <c r="K18" s="138">
        <v>70</v>
      </c>
      <c r="L18" s="138">
        <v>8</v>
      </c>
      <c r="M18" s="138">
        <v>5</v>
      </c>
      <c r="N18" s="138">
        <v>9</v>
      </c>
      <c r="O18" s="138">
        <v>100</v>
      </c>
      <c r="P18" s="63" t="s">
        <v>207</v>
      </c>
      <c r="Q18" s="63">
        <v>9</v>
      </c>
      <c r="R18" s="141" t="s">
        <v>1180</v>
      </c>
      <c r="S18" s="139"/>
      <c r="T18" s="294">
        <v>55</v>
      </c>
      <c r="U18" s="293">
        <v>9</v>
      </c>
      <c r="V18" s="293">
        <v>9</v>
      </c>
      <c r="W18" s="293">
        <v>9</v>
      </c>
      <c r="X18" s="293">
        <v>9</v>
      </c>
      <c r="Y18" s="293">
        <v>9</v>
      </c>
      <c r="Z18" s="295" t="s">
        <v>1229</v>
      </c>
      <c r="AA18" s="295" t="s">
        <v>1221</v>
      </c>
      <c r="AB18" s="295" t="s">
        <v>1230</v>
      </c>
      <c r="AC18" s="141" t="s">
        <v>1180</v>
      </c>
      <c r="AE18" s="318">
        <v>5</v>
      </c>
      <c r="AF18" s="318">
        <v>5</v>
      </c>
      <c r="AG18" s="318">
        <v>8</v>
      </c>
      <c r="AH18" s="318">
        <v>90</v>
      </c>
      <c r="AI18" s="318">
        <v>8</v>
      </c>
      <c r="AJ18" s="318">
        <v>40</v>
      </c>
    </row>
    <row r="19" spans="1:36" x14ac:dyDescent="0.2">
      <c r="A19" s="4">
        <v>14</v>
      </c>
      <c r="B19" s="10" t="s">
        <v>147</v>
      </c>
      <c r="C19" s="63">
        <v>56</v>
      </c>
      <c r="D19" s="138">
        <v>8</v>
      </c>
      <c r="E19" s="138">
        <v>90</v>
      </c>
      <c r="F19" s="138">
        <v>8</v>
      </c>
      <c r="G19" s="138">
        <v>10</v>
      </c>
      <c r="H19" s="138">
        <v>2</v>
      </c>
      <c r="I19" s="138">
        <v>10</v>
      </c>
      <c r="J19" s="138">
        <v>8</v>
      </c>
      <c r="K19" s="138">
        <v>70</v>
      </c>
      <c r="L19" s="138">
        <v>8</v>
      </c>
      <c r="M19" s="138">
        <v>10</v>
      </c>
      <c r="N19" s="138">
        <v>8</v>
      </c>
      <c r="O19" s="138">
        <v>80</v>
      </c>
      <c r="P19" s="63" t="s">
        <v>207</v>
      </c>
      <c r="Q19" s="63">
        <v>9</v>
      </c>
      <c r="R19" s="141" t="s">
        <v>1180</v>
      </c>
      <c r="S19" s="139"/>
      <c r="T19" s="294">
        <v>56</v>
      </c>
      <c r="U19" s="293">
        <v>9</v>
      </c>
      <c r="V19" s="293">
        <v>9</v>
      </c>
      <c r="W19" s="293">
        <v>9</v>
      </c>
      <c r="X19" s="293">
        <v>9</v>
      </c>
      <c r="Y19" s="293">
        <v>8</v>
      </c>
      <c r="Z19" s="295" t="s">
        <v>1229</v>
      </c>
      <c r="AA19" s="295" t="s">
        <v>1221</v>
      </c>
      <c r="AB19" s="295" t="s">
        <v>1231</v>
      </c>
      <c r="AC19" s="141" t="s">
        <v>1180</v>
      </c>
      <c r="AE19" s="318">
        <v>5</v>
      </c>
      <c r="AF19" s="318">
        <v>5</v>
      </c>
      <c r="AG19" s="318">
        <v>8</v>
      </c>
      <c r="AH19" s="318">
        <v>80</v>
      </c>
      <c r="AI19" s="318">
        <v>8</v>
      </c>
      <c r="AJ19" s="318">
        <v>50</v>
      </c>
    </row>
    <row r="20" spans="1:36" x14ac:dyDescent="0.2">
      <c r="A20" s="4">
        <v>15</v>
      </c>
      <c r="B20" s="10" t="s">
        <v>149</v>
      </c>
      <c r="C20" s="63">
        <v>57</v>
      </c>
      <c r="D20" s="138">
        <v>5</v>
      </c>
      <c r="E20" s="138">
        <v>40</v>
      </c>
      <c r="F20" s="79" t="s">
        <v>1090</v>
      </c>
      <c r="G20" s="79" t="s">
        <v>1090</v>
      </c>
      <c r="H20" s="79" t="s">
        <v>1090</v>
      </c>
      <c r="I20" s="79" t="s">
        <v>1090</v>
      </c>
      <c r="J20" s="138">
        <v>2</v>
      </c>
      <c r="K20" s="138">
        <v>10</v>
      </c>
      <c r="L20" s="138">
        <v>8</v>
      </c>
      <c r="M20" s="138">
        <v>10</v>
      </c>
      <c r="N20" s="138">
        <v>2</v>
      </c>
      <c r="O20" s="138">
        <v>10</v>
      </c>
      <c r="P20" s="63" t="s">
        <v>1178</v>
      </c>
      <c r="Q20" s="63">
        <v>4</v>
      </c>
      <c r="R20" s="141" t="s">
        <v>1180</v>
      </c>
      <c r="S20" s="139"/>
      <c r="T20" s="294">
        <v>57</v>
      </c>
      <c r="U20" s="293">
        <v>9</v>
      </c>
      <c r="V20" s="293">
        <v>9</v>
      </c>
      <c r="W20" s="293">
        <v>9</v>
      </c>
      <c r="X20" s="293">
        <v>9</v>
      </c>
      <c r="Y20" s="293">
        <v>9</v>
      </c>
      <c r="Z20" s="295" t="s">
        <v>1219</v>
      </c>
      <c r="AA20" s="295" t="s">
        <v>1221</v>
      </c>
      <c r="AB20" s="295" t="s">
        <v>1219</v>
      </c>
      <c r="AC20" s="141" t="s">
        <v>1180</v>
      </c>
      <c r="AE20" s="318">
        <v>3.5</v>
      </c>
      <c r="AF20" s="318">
        <v>5</v>
      </c>
      <c r="AG20" s="318">
        <v>5</v>
      </c>
      <c r="AH20" s="318">
        <v>30</v>
      </c>
      <c r="AI20" s="318">
        <v>8</v>
      </c>
      <c r="AJ20" s="318">
        <v>35</v>
      </c>
    </row>
    <row r="21" spans="1:36" x14ac:dyDescent="0.2">
      <c r="A21" s="4">
        <v>16</v>
      </c>
      <c r="B21" s="19" t="s">
        <v>25</v>
      </c>
      <c r="C21" s="63">
        <v>58</v>
      </c>
      <c r="D21" s="138">
        <v>8</v>
      </c>
      <c r="E21" s="138">
        <v>80</v>
      </c>
      <c r="F21" s="138">
        <v>8</v>
      </c>
      <c r="G21" s="138">
        <v>20</v>
      </c>
      <c r="H21" s="138">
        <v>5</v>
      </c>
      <c r="I21" s="138">
        <v>50</v>
      </c>
      <c r="J21" s="138">
        <v>8</v>
      </c>
      <c r="K21" s="138">
        <v>30</v>
      </c>
      <c r="L21" s="138">
        <v>8</v>
      </c>
      <c r="M21" s="138">
        <v>10</v>
      </c>
      <c r="N21" s="138">
        <v>8</v>
      </c>
      <c r="O21" s="138">
        <v>40</v>
      </c>
      <c r="P21" s="63" t="s">
        <v>207</v>
      </c>
      <c r="Q21" s="63">
        <v>8</v>
      </c>
      <c r="R21" s="141" t="s">
        <v>1180</v>
      </c>
      <c r="S21" s="139"/>
      <c r="T21" s="294">
        <v>58</v>
      </c>
      <c r="U21" s="293">
        <v>9</v>
      </c>
      <c r="V21" s="293">
        <v>9</v>
      </c>
      <c r="W21" s="293">
        <v>8</v>
      </c>
      <c r="X21" s="293">
        <v>7</v>
      </c>
      <c r="Y21" s="293">
        <v>9</v>
      </c>
      <c r="Z21" s="295" t="s">
        <v>1221</v>
      </c>
      <c r="AA21" s="295" t="s">
        <v>1221</v>
      </c>
      <c r="AB21" s="295" t="s">
        <v>1232</v>
      </c>
      <c r="AC21" s="141" t="s">
        <v>1180</v>
      </c>
      <c r="AE21" s="318">
        <v>2</v>
      </c>
      <c r="AF21" s="318">
        <v>5</v>
      </c>
      <c r="AG21" s="318">
        <v>8</v>
      </c>
      <c r="AH21" s="318">
        <v>45</v>
      </c>
      <c r="AI21" s="318">
        <v>8</v>
      </c>
      <c r="AJ21" s="318">
        <v>15</v>
      </c>
    </row>
    <row r="22" spans="1:36" x14ac:dyDescent="0.2">
      <c r="A22" s="4">
        <v>17</v>
      </c>
      <c r="B22" s="10" t="s">
        <v>151</v>
      </c>
      <c r="C22" s="63">
        <v>59</v>
      </c>
      <c r="D22" s="138">
        <v>2</v>
      </c>
      <c r="E22" s="138">
        <v>10</v>
      </c>
      <c r="F22" s="138">
        <v>2</v>
      </c>
      <c r="G22" s="138">
        <v>10</v>
      </c>
      <c r="H22" s="138">
        <v>2</v>
      </c>
      <c r="I22" s="138">
        <v>10</v>
      </c>
      <c r="J22" s="138">
        <v>2</v>
      </c>
      <c r="K22" s="138">
        <v>5</v>
      </c>
      <c r="L22" s="138">
        <v>2</v>
      </c>
      <c r="M22" s="138">
        <v>5</v>
      </c>
      <c r="N22" s="138">
        <v>2</v>
      </c>
      <c r="O22" s="138">
        <v>5</v>
      </c>
      <c r="P22" s="63" t="s">
        <v>208</v>
      </c>
      <c r="Q22" s="63">
        <v>1</v>
      </c>
      <c r="R22" s="141" t="s">
        <v>1184</v>
      </c>
      <c r="S22" s="139"/>
      <c r="T22" s="294">
        <v>59</v>
      </c>
      <c r="U22" s="293">
        <v>9</v>
      </c>
      <c r="V22" s="293">
        <v>9</v>
      </c>
      <c r="W22" s="293">
        <v>9</v>
      </c>
      <c r="X22" s="293">
        <v>8</v>
      </c>
      <c r="Y22" s="293">
        <v>9</v>
      </c>
      <c r="Z22" s="295" t="s">
        <v>1218</v>
      </c>
      <c r="AA22" s="295" t="s">
        <v>1230</v>
      </c>
      <c r="AB22" s="295" t="s">
        <v>1218</v>
      </c>
      <c r="AC22" s="141" t="s">
        <v>1184</v>
      </c>
      <c r="AE22" s="318">
        <v>2</v>
      </c>
      <c r="AF22" s="318">
        <v>5</v>
      </c>
      <c r="AG22" s="318">
        <v>5</v>
      </c>
      <c r="AH22" s="318">
        <v>5</v>
      </c>
      <c r="AI22" s="318">
        <v>8</v>
      </c>
      <c r="AJ22" s="318">
        <v>10</v>
      </c>
    </row>
    <row r="23" spans="1:36" x14ac:dyDescent="0.2">
      <c r="A23" s="4">
        <v>18</v>
      </c>
      <c r="B23" s="20" t="s">
        <v>153</v>
      </c>
      <c r="C23" s="63">
        <v>60</v>
      </c>
      <c r="D23" s="138">
        <v>5</v>
      </c>
      <c r="E23" s="138">
        <v>40</v>
      </c>
      <c r="F23" s="138">
        <v>2</v>
      </c>
      <c r="G23" s="138">
        <v>10</v>
      </c>
      <c r="H23" s="138">
        <v>2</v>
      </c>
      <c r="I23" s="138">
        <v>10</v>
      </c>
      <c r="J23" s="138">
        <v>8</v>
      </c>
      <c r="K23" s="138">
        <v>20</v>
      </c>
      <c r="L23" s="138">
        <v>8</v>
      </c>
      <c r="M23" s="138">
        <v>5</v>
      </c>
      <c r="N23" s="138">
        <v>8</v>
      </c>
      <c r="O23" s="138">
        <v>30</v>
      </c>
      <c r="P23" s="63" t="s">
        <v>1185</v>
      </c>
      <c r="Q23" s="63">
        <v>6</v>
      </c>
      <c r="R23" s="141" t="s">
        <v>1180</v>
      </c>
      <c r="S23" s="139"/>
      <c r="T23" s="294">
        <v>60</v>
      </c>
      <c r="U23" s="293">
        <v>9</v>
      </c>
      <c r="V23" s="293">
        <v>9</v>
      </c>
      <c r="W23" s="293">
        <v>8</v>
      </c>
      <c r="X23" s="293">
        <v>9</v>
      </c>
      <c r="Y23" s="293">
        <v>9</v>
      </c>
      <c r="Z23" s="295" t="s">
        <v>1233</v>
      </c>
      <c r="AA23" s="295" t="s">
        <v>1221</v>
      </c>
      <c r="AB23" s="295" t="s">
        <v>1218</v>
      </c>
      <c r="AC23" s="141" t="s">
        <v>1180</v>
      </c>
      <c r="AE23" s="318">
        <v>2</v>
      </c>
      <c r="AF23" s="318">
        <v>5</v>
      </c>
      <c r="AG23" s="318">
        <v>6.5</v>
      </c>
      <c r="AH23" s="318">
        <v>45</v>
      </c>
      <c r="AI23" s="318">
        <v>8</v>
      </c>
      <c r="AJ23" s="318">
        <v>7.5</v>
      </c>
    </row>
    <row r="24" spans="1:36" x14ac:dyDescent="0.2">
      <c r="A24" s="4">
        <v>19</v>
      </c>
      <c r="B24" s="20" t="s">
        <v>155</v>
      </c>
      <c r="C24" s="63">
        <v>62</v>
      </c>
      <c r="D24" s="138">
        <v>8</v>
      </c>
      <c r="E24" s="138">
        <v>80</v>
      </c>
      <c r="F24" s="79" t="s">
        <v>1090</v>
      </c>
      <c r="G24" s="79" t="s">
        <v>1090</v>
      </c>
      <c r="H24" s="79" t="s">
        <v>1090</v>
      </c>
      <c r="I24" s="79" t="s">
        <v>1090</v>
      </c>
      <c r="J24" s="138">
        <v>8</v>
      </c>
      <c r="K24" s="138">
        <v>70</v>
      </c>
      <c r="L24" s="138">
        <v>8</v>
      </c>
      <c r="M24" s="138">
        <v>10</v>
      </c>
      <c r="N24" s="138">
        <v>8</v>
      </c>
      <c r="O24" s="138">
        <v>80</v>
      </c>
      <c r="P24" s="63" t="s">
        <v>207</v>
      </c>
      <c r="Q24" s="63">
        <v>8</v>
      </c>
      <c r="R24" s="141" t="s">
        <v>1180</v>
      </c>
      <c r="S24" s="139"/>
      <c r="T24" s="294">
        <v>62</v>
      </c>
      <c r="U24" s="293">
        <v>9</v>
      </c>
      <c r="V24" s="293">
        <v>9</v>
      </c>
      <c r="W24" s="293">
        <v>9</v>
      </c>
      <c r="X24" s="293">
        <v>9</v>
      </c>
      <c r="Y24" s="293">
        <v>9</v>
      </c>
      <c r="Z24" s="295" t="s">
        <v>1219</v>
      </c>
      <c r="AA24" s="295" t="s">
        <v>1221</v>
      </c>
      <c r="AB24" s="295" t="s">
        <v>1219</v>
      </c>
      <c r="AC24" s="141" t="s">
        <v>1180</v>
      </c>
      <c r="AE24" s="318">
        <v>5</v>
      </c>
      <c r="AF24" s="318">
        <v>5</v>
      </c>
      <c r="AG24" s="318">
        <v>8</v>
      </c>
      <c r="AH24" s="318">
        <v>80</v>
      </c>
      <c r="AI24" s="318">
        <v>8</v>
      </c>
      <c r="AJ24" s="318">
        <v>60</v>
      </c>
    </row>
    <row r="25" spans="1:36" x14ac:dyDescent="0.2">
      <c r="A25" s="4">
        <v>20</v>
      </c>
      <c r="B25" s="20" t="s">
        <v>156</v>
      </c>
      <c r="C25" s="63">
        <v>63</v>
      </c>
      <c r="D25" s="138">
        <v>5</v>
      </c>
      <c r="E25" s="138">
        <v>40</v>
      </c>
      <c r="F25" s="138">
        <v>2</v>
      </c>
      <c r="G25" s="138">
        <v>10</v>
      </c>
      <c r="H25" s="138">
        <v>2</v>
      </c>
      <c r="I25" s="138">
        <v>10</v>
      </c>
      <c r="J25" s="138">
        <v>5</v>
      </c>
      <c r="K25" s="138">
        <v>40</v>
      </c>
      <c r="L25" s="138">
        <v>3</v>
      </c>
      <c r="M25" s="138">
        <v>20</v>
      </c>
      <c r="N25" s="138">
        <v>5</v>
      </c>
      <c r="O25" s="138">
        <v>70</v>
      </c>
      <c r="P25" s="63" t="s">
        <v>1185</v>
      </c>
      <c r="Q25" s="63">
        <v>6</v>
      </c>
      <c r="R25" s="141" t="s">
        <v>1179</v>
      </c>
      <c r="S25" s="139"/>
      <c r="T25" s="294">
        <v>63</v>
      </c>
      <c r="U25" s="293">
        <v>9</v>
      </c>
      <c r="V25" s="293">
        <v>9</v>
      </c>
      <c r="W25" s="293">
        <v>9</v>
      </c>
      <c r="X25" s="293">
        <v>9</v>
      </c>
      <c r="Y25" s="293">
        <v>9</v>
      </c>
      <c r="Z25" s="295" t="s">
        <v>1230</v>
      </c>
      <c r="AA25" s="295" t="s">
        <v>1223</v>
      </c>
      <c r="AB25" s="295" t="s">
        <v>1218</v>
      </c>
      <c r="AC25" s="141" t="s">
        <v>1179</v>
      </c>
      <c r="AE25" s="318">
        <v>3.5</v>
      </c>
      <c r="AF25" s="318">
        <v>5</v>
      </c>
      <c r="AG25" s="318">
        <v>8</v>
      </c>
      <c r="AH25" s="318">
        <v>60</v>
      </c>
      <c r="AI25" s="318">
        <v>8</v>
      </c>
      <c r="AJ25" s="318">
        <v>20</v>
      </c>
    </row>
    <row r="26" spans="1:36" x14ac:dyDescent="0.2">
      <c r="A26" s="4">
        <v>21</v>
      </c>
      <c r="B26" s="24" t="s">
        <v>157</v>
      </c>
      <c r="C26" s="63">
        <v>64</v>
      </c>
      <c r="D26" s="138">
        <v>8</v>
      </c>
      <c r="E26" s="138">
        <v>90</v>
      </c>
      <c r="F26" s="138">
        <v>5</v>
      </c>
      <c r="G26" s="138">
        <v>20</v>
      </c>
      <c r="H26" s="138">
        <v>3</v>
      </c>
      <c r="I26" s="138">
        <v>40</v>
      </c>
      <c r="J26" s="138">
        <v>5</v>
      </c>
      <c r="K26" s="138">
        <v>40</v>
      </c>
      <c r="L26" s="138">
        <v>8</v>
      </c>
      <c r="M26" s="138">
        <v>15</v>
      </c>
      <c r="N26" s="138">
        <v>8</v>
      </c>
      <c r="O26" s="138">
        <v>80</v>
      </c>
      <c r="P26" s="63" t="s">
        <v>207</v>
      </c>
      <c r="Q26" s="63">
        <v>9</v>
      </c>
      <c r="R26" s="141" t="s">
        <v>1180</v>
      </c>
      <c r="S26" s="139"/>
      <c r="T26" s="294">
        <v>64</v>
      </c>
      <c r="U26" s="293">
        <v>9</v>
      </c>
      <c r="V26" s="293">
        <v>9</v>
      </c>
      <c r="W26" s="293">
        <v>9</v>
      </c>
      <c r="X26" s="293">
        <v>9</v>
      </c>
      <c r="Y26" s="293">
        <v>9</v>
      </c>
      <c r="Z26" s="295" t="s">
        <v>1219</v>
      </c>
      <c r="AA26" s="295" t="s">
        <v>1221</v>
      </c>
      <c r="AB26" s="295" t="s">
        <v>1219</v>
      </c>
      <c r="AC26" s="141" t="s">
        <v>1180</v>
      </c>
      <c r="AE26" s="318">
        <v>2</v>
      </c>
      <c r="AF26" s="318">
        <v>5</v>
      </c>
      <c r="AG26" s="318">
        <v>8</v>
      </c>
      <c r="AH26" s="318">
        <v>55</v>
      </c>
      <c r="AI26" s="318">
        <v>8</v>
      </c>
      <c r="AJ26" s="318">
        <v>45</v>
      </c>
    </row>
    <row r="27" spans="1:36" x14ac:dyDescent="0.2">
      <c r="A27" s="4">
        <v>22</v>
      </c>
      <c r="B27" s="20" t="s">
        <v>160</v>
      </c>
      <c r="C27" s="63">
        <v>65</v>
      </c>
      <c r="D27" s="138">
        <v>3</v>
      </c>
      <c r="E27" s="138">
        <v>30</v>
      </c>
      <c r="F27" s="138">
        <v>2</v>
      </c>
      <c r="G27" s="138">
        <v>10</v>
      </c>
      <c r="H27" s="138">
        <v>2</v>
      </c>
      <c r="I27" s="138">
        <v>20</v>
      </c>
      <c r="J27" s="138">
        <v>3</v>
      </c>
      <c r="K27" s="138">
        <v>10</v>
      </c>
      <c r="L27" s="138">
        <v>2</v>
      </c>
      <c r="M27" s="138">
        <v>2</v>
      </c>
      <c r="N27" s="138">
        <v>3</v>
      </c>
      <c r="O27" s="138">
        <v>20</v>
      </c>
      <c r="P27" s="63" t="s">
        <v>208</v>
      </c>
      <c r="Q27" s="63">
        <v>3</v>
      </c>
      <c r="R27" s="142" t="s">
        <v>1184</v>
      </c>
      <c r="S27" s="139"/>
      <c r="T27" s="294">
        <v>65</v>
      </c>
      <c r="U27" s="293">
        <v>9</v>
      </c>
      <c r="V27" s="293">
        <v>9</v>
      </c>
      <c r="W27" s="293">
        <v>9</v>
      </c>
      <c r="X27" s="293">
        <v>5</v>
      </c>
      <c r="Y27" s="293">
        <v>7</v>
      </c>
      <c r="Z27" s="295" t="s">
        <v>1218</v>
      </c>
      <c r="AA27" s="295" t="s">
        <v>1229</v>
      </c>
      <c r="AB27" s="295" t="s">
        <v>1218</v>
      </c>
      <c r="AC27" s="142" t="s">
        <v>1184</v>
      </c>
      <c r="AE27" s="318">
        <v>2</v>
      </c>
      <c r="AF27" s="318">
        <v>5</v>
      </c>
      <c r="AG27" s="318">
        <v>5</v>
      </c>
      <c r="AH27" s="318">
        <v>30</v>
      </c>
      <c r="AI27" s="318">
        <v>8</v>
      </c>
      <c r="AJ27" s="318">
        <v>25</v>
      </c>
    </row>
    <row r="28" spans="1:36" x14ac:dyDescent="0.2">
      <c r="A28" s="4">
        <v>23</v>
      </c>
      <c r="B28" s="25" t="s">
        <v>162</v>
      </c>
      <c r="C28" s="63">
        <v>66</v>
      </c>
      <c r="D28" s="138">
        <v>8</v>
      </c>
      <c r="E28" s="138">
        <v>90</v>
      </c>
      <c r="F28" s="138">
        <v>8</v>
      </c>
      <c r="G28" s="138">
        <v>10</v>
      </c>
      <c r="H28" s="138">
        <v>2</v>
      </c>
      <c r="I28" s="138">
        <v>10</v>
      </c>
      <c r="J28" s="138">
        <v>8</v>
      </c>
      <c r="K28" s="138">
        <v>30</v>
      </c>
      <c r="L28" s="138">
        <v>8</v>
      </c>
      <c r="M28" s="138">
        <v>5</v>
      </c>
      <c r="N28" s="138">
        <v>5</v>
      </c>
      <c r="O28" s="138">
        <v>40</v>
      </c>
      <c r="P28" s="63" t="s">
        <v>207</v>
      </c>
      <c r="Q28" s="63">
        <v>9</v>
      </c>
      <c r="R28" s="142" t="s">
        <v>1180</v>
      </c>
      <c r="S28" s="139"/>
      <c r="T28" s="294">
        <v>66</v>
      </c>
      <c r="U28" s="293">
        <v>9</v>
      </c>
      <c r="V28" s="293">
        <v>9</v>
      </c>
      <c r="W28" s="293">
        <v>9</v>
      </c>
      <c r="X28" s="293">
        <v>6</v>
      </c>
      <c r="Y28" s="293">
        <v>9</v>
      </c>
      <c r="Z28" s="295" t="s">
        <v>1218</v>
      </c>
      <c r="AA28" s="295" t="s">
        <v>1221</v>
      </c>
      <c r="AB28" s="295" t="s">
        <v>1230</v>
      </c>
      <c r="AC28" s="142" t="s">
        <v>1180</v>
      </c>
      <c r="AE28" s="318">
        <v>3.5</v>
      </c>
      <c r="AF28" s="318">
        <v>5</v>
      </c>
      <c r="AG28" s="318">
        <v>8</v>
      </c>
      <c r="AH28" s="318">
        <v>20</v>
      </c>
      <c r="AI28" s="318">
        <v>8</v>
      </c>
      <c r="AJ28" s="318">
        <v>45</v>
      </c>
    </row>
    <row r="29" spans="1:36" x14ac:dyDescent="0.2">
      <c r="A29" s="4">
        <v>24</v>
      </c>
      <c r="B29" s="26" t="s">
        <v>13</v>
      </c>
      <c r="C29" s="63">
        <v>67</v>
      </c>
      <c r="D29" s="138">
        <v>2</v>
      </c>
      <c r="E29" s="138">
        <v>10</v>
      </c>
      <c r="F29" s="138">
        <v>2</v>
      </c>
      <c r="G29" s="138">
        <v>10</v>
      </c>
      <c r="H29" s="138">
        <v>3</v>
      </c>
      <c r="I29" s="138">
        <v>20</v>
      </c>
      <c r="J29" s="79" t="s">
        <v>1186</v>
      </c>
      <c r="K29" s="79" t="s">
        <v>1187</v>
      </c>
      <c r="L29" s="138">
        <v>8</v>
      </c>
      <c r="M29" s="138">
        <v>10</v>
      </c>
      <c r="N29" s="138">
        <v>5</v>
      </c>
      <c r="O29" s="138">
        <v>30</v>
      </c>
      <c r="P29" s="63" t="s">
        <v>1178</v>
      </c>
      <c r="Q29" s="63">
        <v>4</v>
      </c>
      <c r="R29" s="142" t="s">
        <v>1179</v>
      </c>
      <c r="S29" s="139"/>
      <c r="T29" s="294">
        <v>67</v>
      </c>
      <c r="U29" s="293">
        <v>9</v>
      </c>
      <c r="V29" s="293">
        <v>9</v>
      </c>
      <c r="W29" s="293">
        <v>9</v>
      </c>
      <c r="X29" s="293">
        <v>8</v>
      </c>
      <c r="Y29" s="293">
        <v>9</v>
      </c>
      <c r="Z29" s="295" t="s">
        <v>1217</v>
      </c>
      <c r="AA29" s="295" t="s">
        <v>1218</v>
      </c>
      <c r="AB29" s="295" t="s">
        <v>1234</v>
      </c>
      <c r="AC29" s="142" t="s">
        <v>1179</v>
      </c>
      <c r="AE29" s="318">
        <v>3.5</v>
      </c>
      <c r="AF29" s="318">
        <v>5</v>
      </c>
      <c r="AG29" s="318">
        <v>8</v>
      </c>
      <c r="AH29" s="318">
        <v>12.5</v>
      </c>
      <c r="AI29" s="318">
        <v>8</v>
      </c>
      <c r="AJ29" s="318">
        <v>15</v>
      </c>
    </row>
    <row r="30" spans="1:36" x14ac:dyDescent="0.2">
      <c r="A30" s="4">
        <v>25</v>
      </c>
      <c r="B30" s="20" t="s">
        <v>164</v>
      </c>
      <c r="C30" s="63">
        <v>68</v>
      </c>
      <c r="D30" s="138">
        <v>8</v>
      </c>
      <c r="E30" s="138">
        <v>70</v>
      </c>
      <c r="F30" s="138">
        <v>2</v>
      </c>
      <c r="G30" s="138">
        <v>2</v>
      </c>
      <c r="H30" s="138">
        <v>2</v>
      </c>
      <c r="I30" s="138">
        <v>10</v>
      </c>
      <c r="J30" s="138">
        <v>8</v>
      </c>
      <c r="K30" s="138">
        <v>20</v>
      </c>
      <c r="L30" s="138">
        <v>8</v>
      </c>
      <c r="M30" s="138">
        <v>10</v>
      </c>
      <c r="N30" s="79" t="s">
        <v>1186</v>
      </c>
      <c r="O30" s="79" t="s">
        <v>1188</v>
      </c>
      <c r="P30" s="63" t="s">
        <v>207</v>
      </c>
      <c r="Q30" s="63">
        <v>8</v>
      </c>
      <c r="R30" s="141" t="s">
        <v>1180</v>
      </c>
      <c r="S30" s="139"/>
      <c r="T30" s="294">
        <v>68</v>
      </c>
      <c r="U30" s="293">
        <v>9</v>
      </c>
      <c r="V30" s="293">
        <v>9</v>
      </c>
      <c r="W30" s="293">
        <v>9</v>
      </c>
      <c r="X30" s="293">
        <v>8</v>
      </c>
      <c r="Y30" s="293">
        <v>9</v>
      </c>
      <c r="Z30" s="295" t="s">
        <v>1219</v>
      </c>
      <c r="AA30" s="295" t="s">
        <v>1221</v>
      </c>
      <c r="AB30" s="295" t="s">
        <v>1218</v>
      </c>
      <c r="AC30" s="141" t="s">
        <v>1180</v>
      </c>
      <c r="AE30" s="318">
        <v>5</v>
      </c>
      <c r="AF30" s="318">
        <v>5</v>
      </c>
      <c r="AG30" s="318">
        <v>8</v>
      </c>
      <c r="AH30" s="318">
        <v>70</v>
      </c>
      <c r="AI30" s="318">
        <v>8</v>
      </c>
      <c r="AJ30" s="318">
        <v>12.5</v>
      </c>
    </row>
    <row r="31" spans="1:36" x14ac:dyDescent="0.2">
      <c r="A31" s="4">
        <v>26</v>
      </c>
      <c r="B31" s="20" t="s">
        <v>165</v>
      </c>
      <c r="C31" s="63">
        <v>69</v>
      </c>
      <c r="D31" s="138">
        <v>9</v>
      </c>
      <c r="E31" s="138">
        <v>80</v>
      </c>
      <c r="F31" s="138">
        <v>2</v>
      </c>
      <c r="G31" s="138">
        <v>5</v>
      </c>
      <c r="H31" s="138">
        <v>2</v>
      </c>
      <c r="I31" s="138">
        <v>10</v>
      </c>
      <c r="J31" s="138">
        <v>8</v>
      </c>
      <c r="K31" s="138">
        <v>40</v>
      </c>
      <c r="L31" s="138">
        <v>8</v>
      </c>
      <c r="M31" s="138">
        <v>10</v>
      </c>
      <c r="N31" s="138">
        <v>8</v>
      </c>
      <c r="O31" s="138">
        <v>40</v>
      </c>
      <c r="P31" s="63" t="s">
        <v>207</v>
      </c>
      <c r="Q31" s="63">
        <v>8</v>
      </c>
      <c r="R31" s="141" t="s">
        <v>1181</v>
      </c>
      <c r="S31" s="139"/>
      <c r="T31" s="294">
        <v>69</v>
      </c>
      <c r="U31" s="293">
        <v>9</v>
      </c>
      <c r="V31" s="293">
        <v>9</v>
      </c>
      <c r="W31" s="293">
        <v>9</v>
      </c>
      <c r="X31" s="293">
        <v>9</v>
      </c>
      <c r="Y31" s="293">
        <v>8</v>
      </c>
      <c r="Z31" s="295" t="s">
        <v>1233</v>
      </c>
      <c r="AA31" s="295" t="s">
        <v>1227</v>
      </c>
      <c r="AB31" s="295" t="s">
        <v>1225</v>
      </c>
      <c r="AC31" s="141" t="s">
        <v>1181</v>
      </c>
      <c r="AE31" s="318">
        <v>5</v>
      </c>
      <c r="AF31" s="318">
        <v>5</v>
      </c>
      <c r="AG31" s="318">
        <v>8</v>
      </c>
      <c r="AH31" s="318">
        <v>70</v>
      </c>
      <c r="AI31" s="318">
        <v>8</v>
      </c>
      <c r="AJ31" s="318">
        <v>30</v>
      </c>
    </row>
    <row r="32" spans="1:36" x14ac:dyDescent="0.2">
      <c r="A32" s="4">
        <v>27</v>
      </c>
      <c r="B32" s="20" t="s">
        <v>166</v>
      </c>
      <c r="C32" s="63">
        <v>70</v>
      </c>
      <c r="D32" s="138">
        <v>8</v>
      </c>
      <c r="E32" s="138">
        <v>80</v>
      </c>
      <c r="F32" s="138">
        <v>2</v>
      </c>
      <c r="G32" s="138">
        <v>5</v>
      </c>
      <c r="H32" s="138">
        <v>2</v>
      </c>
      <c r="I32" s="138">
        <v>5</v>
      </c>
      <c r="J32" s="138">
        <v>8</v>
      </c>
      <c r="K32" s="138">
        <v>50</v>
      </c>
      <c r="L32" s="138">
        <v>2</v>
      </c>
      <c r="M32" s="138">
        <v>2</v>
      </c>
      <c r="N32" s="138">
        <v>8</v>
      </c>
      <c r="O32" s="138">
        <v>40</v>
      </c>
      <c r="P32" s="63" t="s">
        <v>207</v>
      </c>
      <c r="Q32" s="63">
        <v>8</v>
      </c>
      <c r="R32" s="141" t="s">
        <v>1180</v>
      </c>
      <c r="S32" s="139"/>
      <c r="T32" s="294">
        <v>70</v>
      </c>
      <c r="U32" s="293">
        <v>9</v>
      </c>
      <c r="V32" s="293">
        <v>9</v>
      </c>
      <c r="W32" s="293">
        <v>9</v>
      </c>
      <c r="X32" s="293">
        <v>9</v>
      </c>
      <c r="Y32" s="293">
        <v>7</v>
      </c>
      <c r="Z32" s="295" t="s">
        <v>1230</v>
      </c>
      <c r="AA32" s="295" t="s">
        <v>1221</v>
      </c>
      <c r="AB32" s="295" t="s">
        <v>1218</v>
      </c>
      <c r="AC32" s="141" t="s">
        <v>1180</v>
      </c>
      <c r="AE32" s="318">
        <v>3.5</v>
      </c>
      <c r="AF32" s="318">
        <v>5</v>
      </c>
      <c r="AG32" s="318">
        <v>8</v>
      </c>
      <c r="AH32" s="318">
        <v>75</v>
      </c>
      <c r="AI32" s="318">
        <v>8</v>
      </c>
      <c r="AJ32" s="318">
        <v>25</v>
      </c>
    </row>
    <row r="33" spans="1:36" x14ac:dyDescent="0.2">
      <c r="A33" s="4">
        <v>28</v>
      </c>
      <c r="B33" s="20" t="s">
        <v>167</v>
      </c>
      <c r="C33" s="63">
        <v>71</v>
      </c>
      <c r="D33" s="138">
        <v>5</v>
      </c>
      <c r="E33" s="138">
        <v>60</v>
      </c>
      <c r="F33" s="138">
        <v>8</v>
      </c>
      <c r="G33" s="138">
        <v>20</v>
      </c>
      <c r="H33" s="138">
        <v>8</v>
      </c>
      <c r="I33" s="138">
        <v>60</v>
      </c>
      <c r="J33" s="138">
        <v>8</v>
      </c>
      <c r="K33" s="138">
        <v>40</v>
      </c>
      <c r="L33" s="138">
        <v>8</v>
      </c>
      <c r="M33" s="138">
        <v>10</v>
      </c>
      <c r="N33" s="138">
        <v>8</v>
      </c>
      <c r="O33" s="138">
        <v>30</v>
      </c>
      <c r="P33" s="63" t="s">
        <v>1185</v>
      </c>
      <c r="Q33" s="63">
        <v>7</v>
      </c>
      <c r="R33" s="141" t="s">
        <v>1180</v>
      </c>
      <c r="S33" s="139"/>
      <c r="T33" s="294">
        <v>71</v>
      </c>
      <c r="U33" s="293">
        <v>9</v>
      </c>
      <c r="V33" s="293">
        <v>9</v>
      </c>
      <c r="W33" s="293">
        <v>9</v>
      </c>
      <c r="X33" s="293">
        <v>9</v>
      </c>
      <c r="Y33" s="293">
        <v>9</v>
      </c>
      <c r="Z33" s="295" t="s">
        <v>1219</v>
      </c>
      <c r="AA33" s="295" t="s">
        <v>1221</v>
      </c>
      <c r="AB33" s="295" t="s">
        <v>1218</v>
      </c>
      <c r="AC33" s="141" t="s">
        <v>1180</v>
      </c>
      <c r="AE33" s="318">
        <v>5</v>
      </c>
      <c r="AF33" s="318">
        <v>7.5</v>
      </c>
      <c r="AG33" s="318">
        <v>8</v>
      </c>
      <c r="AH33" s="318">
        <v>70</v>
      </c>
      <c r="AI33" s="318">
        <v>8</v>
      </c>
      <c r="AJ33" s="318">
        <v>40</v>
      </c>
    </row>
    <row r="34" spans="1:36" x14ac:dyDescent="0.2">
      <c r="A34" s="4">
        <v>29</v>
      </c>
      <c r="B34" s="20" t="s">
        <v>168</v>
      </c>
      <c r="C34" s="63">
        <v>72</v>
      </c>
      <c r="D34" s="138">
        <v>5</v>
      </c>
      <c r="E34" s="138">
        <v>50</v>
      </c>
      <c r="F34" s="138">
        <v>8</v>
      </c>
      <c r="G34" s="138">
        <v>20</v>
      </c>
      <c r="H34" s="138">
        <v>9</v>
      </c>
      <c r="I34" s="138">
        <v>100</v>
      </c>
      <c r="J34" s="138">
        <v>8</v>
      </c>
      <c r="K34" s="138">
        <v>30</v>
      </c>
      <c r="L34" s="138">
        <v>8</v>
      </c>
      <c r="M34" s="138">
        <v>10</v>
      </c>
      <c r="N34" s="138">
        <v>3</v>
      </c>
      <c r="O34" s="138">
        <v>20</v>
      </c>
      <c r="P34" s="63" t="s">
        <v>207</v>
      </c>
      <c r="Q34" s="63">
        <v>9</v>
      </c>
      <c r="R34" s="141" t="s">
        <v>1180</v>
      </c>
      <c r="S34" s="139"/>
      <c r="T34" s="294">
        <v>72</v>
      </c>
      <c r="U34" s="293">
        <v>9</v>
      </c>
      <c r="V34" s="293">
        <v>9</v>
      </c>
      <c r="W34" s="293">
        <v>9</v>
      </c>
      <c r="X34" s="293">
        <v>5</v>
      </c>
      <c r="Y34" s="293">
        <v>9</v>
      </c>
      <c r="Z34" s="295" t="s">
        <v>1223</v>
      </c>
      <c r="AA34" s="295" t="s">
        <v>1221</v>
      </c>
      <c r="AB34" s="295" t="s">
        <v>1226</v>
      </c>
      <c r="AC34" s="141" t="s">
        <v>1180</v>
      </c>
      <c r="AE34" s="318">
        <v>5</v>
      </c>
      <c r="AF34" s="318">
        <v>5</v>
      </c>
      <c r="AG34" s="318">
        <v>8</v>
      </c>
      <c r="AH34" s="318">
        <v>70</v>
      </c>
      <c r="AI34" s="318">
        <v>8</v>
      </c>
      <c r="AJ34" s="318">
        <v>15</v>
      </c>
    </row>
    <row r="35" spans="1:36" x14ac:dyDescent="0.2">
      <c r="A35" s="4">
        <v>30</v>
      </c>
      <c r="B35" s="20" t="s">
        <v>169</v>
      </c>
      <c r="C35" s="63">
        <v>73</v>
      </c>
      <c r="D35" s="138">
        <v>3</v>
      </c>
      <c r="E35" s="138">
        <v>30</v>
      </c>
      <c r="F35" s="138">
        <v>2</v>
      </c>
      <c r="G35" s="138">
        <v>5</v>
      </c>
      <c r="H35" s="138">
        <v>5</v>
      </c>
      <c r="I35" s="138">
        <v>40</v>
      </c>
      <c r="J35" s="138">
        <v>2</v>
      </c>
      <c r="K35" s="138">
        <v>5</v>
      </c>
      <c r="L35" s="138">
        <v>2</v>
      </c>
      <c r="M35" s="138">
        <v>5</v>
      </c>
      <c r="N35" s="138">
        <v>2</v>
      </c>
      <c r="O35" s="138">
        <v>10</v>
      </c>
      <c r="P35" s="63" t="s">
        <v>1178</v>
      </c>
      <c r="Q35" s="63">
        <v>4</v>
      </c>
      <c r="R35" s="141" t="s">
        <v>1179</v>
      </c>
      <c r="S35" s="139"/>
      <c r="T35" s="294">
        <v>73</v>
      </c>
      <c r="U35" s="293">
        <v>8</v>
      </c>
      <c r="V35" s="293">
        <v>9</v>
      </c>
      <c r="W35" s="293">
        <v>9</v>
      </c>
      <c r="X35" s="293">
        <v>8</v>
      </c>
      <c r="Y35" s="293">
        <v>9</v>
      </c>
      <c r="Z35" s="295" t="s">
        <v>1218</v>
      </c>
      <c r="AA35" s="295" t="s">
        <v>1219</v>
      </c>
      <c r="AB35" s="295" t="s">
        <v>1218</v>
      </c>
      <c r="AC35" s="141" t="s">
        <v>1179</v>
      </c>
      <c r="AE35" s="318">
        <v>2</v>
      </c>
      <c r="AF35" s="318">
        <v>5</v>
      </c>
      <c r="AG35" s="318">
        <v>8</v>
      </c>
      <c r="AH35" s="318">
        <v>10</v>
      </c>
      <c r="AI35" s="318">
        <v>8</v>
      </c>
      <c r="AJ35" s="318">
        <v>15</v>
      </c>
    </row>
    <row r="36" spans="1:36" x14ac:dyDescent="0.2">
      <c r="A36" s="4">
        <v>31</v>
      </c>
      <c r="B36" s="5" t="s">
        <v>172</v>
      </c>
      <c r="C36" s="63">
        <v>74</v>
      </c>
      <c r="D36" s="138">
        <v>8</v>
      </c>
      <c r="E36" s="138">
        <v>90</v>
      </c>
      <c r="F36" s="138">
        <v>8</v>
      </c>
      <c r="G36" s="138">
        <v>20</v>
      </c>
      <c r="H36" s="138">
        <v>8</v>
      </c>
      <c r="I36" s="138">
        <v>60</v>
      </c>
      <c r="J36" s="138">
        <v>8</v>
      </c>
      <c r="K36" s="138">
        <v>40</v>
      </c>
      <c r="L36" s="138">
        <v>8</v>
      </c>
      <c r="M36" s="138">
        <v>10</v>
      </c>
      <c r="N36" s="138">
        <v>8</v>
      </c>
      <c r="O36" s="138">
        <v>30</v>
      </c>
      <c r="P36" s="63" t="s">
        <v>207</v>
      </c>
      <c r="Q36" s="63">
        <v>9</v>
      </c>
      <c r="R36" s="141" t="s">
        <v>1179</v>
      </c>
      <c r="S36" s="139"/>
      <c r="T36" s="294">
        <v>74</v>
      </c>
      <c r="U36" s="293">
        <v>9</v>
      </c>
      <c r="V36" s="293">
        <v>9</v>
      </c>
      <c r="W36" s="293">
        <v>9</v>
      </c>
      <c r="X36" s="293">
        <v>9</v>
      </c>
      <c r="Y36" s="293">
        <v>9</v>
      </c>
      <c r="Z36" s="295" t="s">
        <v>1219</v>
      </c>
      <c r="AA36" s="295" t="s">
        <v>1219</v>
      </c>
      <c r="AB36" s="295" t="s">
        <v>1223</v>
      </c>
      <c r="AC36" s="141" t="s">
        <v>1179</v>
      </c>
      <c r="AE36" s="318">
        <v>5</v>
      </c>
      <c r="AF36" s="318">
        <v>5</v>
      </c>
      <c r="AG36" s="318">
        <v>8</v>
      </c>
      <c r="AH36" s="318">
        <v>85</v>
      </c>
      <c r="AI36" s="318">
        <v>8</v>
      </c>
      <c r="AJ36" s="318">
        <v>40</v>
      </c>
    </row>
    <row r="37" spans="1:36" x14ac:dyDescent="0.2">
      <c r="A37" s="4">
        <v>32</v>
      </c>
      <c r="B37" s="5" t="s">
        <v>174</v>
      </c>
      <c r="C37" s="63">
        <v>75</v>
      </c>
      <c r="D37" s="138">
        <v>7</v>
      </c>
      <c r="E37" s="138">
        <v>70</v>
      </c>
      <c r="F37" s="138">
        <v>8</v>
      </c>
      <c r="G37" s="138">
        <v>20</v>
      </c>
      <c r="H37" s="138">
        <v>5</v>
      </c>
      <c r="I37" s="138">
        <v>40</v>
      </c>
      <c r="J37" s="138">
        <v>5</v>
      </c>
      <c r="K37" s="138">
        <v>30</v>
      </c>
      <c r="L37" s="138">
        <v>2</v>
      </c>
      <c r="M37" s="138">
        <v>2</v>
      </c>
      <c r="N37" s="138">
        <v>8</v>
      </c>
      <c r="O37" s="138">
        <v>30</v>
      </c>
      <c r="P37" s="63" t="s">
        <v>207</v>
      </c>
      <c r="Q37" s="63">
        <v>8</v>
      </c>
      <c r="R37" s="141" t="s">
        <v>1179</v>
      </c>
      <c r="S37" s="139"/>
      <c r="T37" s="294">
        <v>75</v>
      </c>
      <c r="U37" s="293">
        <v>9</v>
      </c>
      <c r="V37" s="293">
        <v>9</v>
      </c>
      <c r="W37" s="293">
        <v>9</v>
      </c>
      <c r="X37" s="293">
        <v>9</v>
      </c>
      <c r="Y37" s="293">
        <v>9</v>
      </c>
      <c r="Z37" s="295" t="s">
        <v>1218</v>
      </c>
      <c r="AA37" s="295" t="s">
        <v>1219</v>
      </c>
      <c r="AB37" s="295" t="s">
        <v>1218</v>
      </c>
      <c r="AC37" s="141" t="s">
        <v>1179</v>
      </c>
      <c r="AE37" s="318">
        <v>2</v>
      </c>
      <c r="AF37" s="318">
        <v>5</v>
      </c>
      <c r="AG37" s="318">
        <v>6.5</v>
      </c>
      <c r="AH37" s="318">
        <v>50</v>
      </c>
      <c r="AI37" s="318">
        <v>8</v>
      </c>
      <c r="AJ37" s="318">
        <v>20</v>
      </c>
    </row>
    <row r="38" spans="1:36" x14ac:dyDescent="0.2">
      <c r="A38" s="4">
        <v>33</v>
      </c>
      <c r="B38" s="5" t="s">
        <v>176</v>
      </c>
      <c r="C38" s="63">
        <v>76</v>
      </c>
      <c r="D38" s="138">
        <v>9</v>
      </c>
      <c r="E38" s="138">
        <v>100</v>
      </c>
      <c r="F38" s="138">
        <v>2</v>
      </c>
      <c r="G38" s="138">
        <v>5</v>
      </c>
      <c r="H38" s="138">
        <v>8</v>
      </c>
      <c r="I38" s="138">
        <v>60</v>
      </c>
      <c r="J38" s="138">
        <v>8</v>
      </c>
      <c r="K38" s="138">
        <v>50</v>
      </c>
      <c r="L38" s="138">
        <v>8</v>
      </c>
      <c r="M38" s="138">
        <v>10</v>
      </c>
      <c r="N38" s="138">
        <v>8</v>
      </c>
      <c r="O38" s="138">
        <v>50</v>
      </c>
      <c r="P38" s="63" t="s">
        <v>207</v>
      </c>
      <c r="Q38" s="63">
        <v>9</v>
      </c>
      <c r="R38" s="141" t="s">
        <v>1180</v>
      </c>
      <c r="S38" s="139"/>
      <c r="T38" s="294">
        <v>76</v>
      </c>
      <c r="U38" s="293">
        <v>9</v>
      </c>
      <c r="V38" s="293">
        <v>9</v>
      </c>
      <c r="W38" s="293">
        <v>9</v>
      </c>
      <c r="X38" s="293">
        <v>9</v>
      </c>
      <c r="Y38" s="293">
        <v>9</v>
      </c>
      <c r="Z38" s="295" t="s">
        <v>1219</v>
      </c>
      <c r="AA38" s="295" t="s">
        <v>1235</v>
      </c>
      <c r="AB38" s="295" t="s">
        <v>1217</v>
      </c>
      <c r="AC38" s="141" t="s">
        <v>1180</v>
      </c>
      <c r="AE38" s="318">
        <v>5</v>
      </c>
      <c r="AF38" s="318">
        <v>7.5</v>
      </c>
      <c r="AG38" s="318">
        <v>8</v>
      </c>
      <c r="AH38" s="318">
        <v>75</v>
      </c>
      <c r="AI38" s="318">
        <v>8</v>
      </c>
      <c r="AJ38" s="318">
        <v>60</v>
      </c>
    </row>
    <row r="39" spans="1:36" x14ac:dyDescent="0.2">
      <c r="A39" s="4">
        <v>34</v>
      </c>
      <c r="B39" s="5" t="s">
        <v>177</v>
      </c>
      <c r="C39" s="63">
        <v>77</v>
      </c>
      <c r="D39" s="138">
        <v>8</v>
      </c>
      <c r="E39" s="138">
        <v>70</v>
      </c>
      <c r="F39" s="138">
        <v>2</v>
      </c>
      <c r="G39" s="138">
        <v>5</v>
      </c>
      <c r="H39" s="138">
        <v>3</v>
      </c>
      <c r="I39" s="138">
        <v>20</v>
      </c>
      <c r="J39" s="138">
        <v>8</v>
      </c>
      <c r="K39" s="138">
        <v>20</v>
      </c>
      <c r="L39" s="138">
        <v>8</v>
      </c>
      <c r="M39" s="138">
        <v>10</v>
      </c>
      <c r="N39" s="138">
        <v>8</v>
      </c>
      <c r="O39" s="138">
        <v>30</v>
      </c>
      <c r="P39" s="63" t="s">
        <v>207</v>
      </c>
      <c r="Q39" s="63">
        <v>8</v>
      </c>
      <c r="R39" s="141" t="s">
        <v>1181</v>
      </c>
      <c r="S39" s="139"/>
      <c r="T39" s="294">
        <v>77</v>
      </c>
      <c r="U39" s="293">
        <v>9</v>
      </c>
      <c r="V39" s="293">
        <v>9</v>
      </c>
      <c r="W39" s="293">
        <v>9</v>
      </c>
      <c r="X39" s="293">
        <v>3</v>
      </c>
      <c r="Y39" s="293">
        <v>9</v>
      </c>
      <c r="Z39" s="295" t="s">
        <v>1230</v>
      </c>
      <c r="AA39" s="295" t="s">
        <v>1226</v>
      </c>
      <c r="AB39" s="295" t="s">
        <v>1218</v>
      </c>
      <c r="AC39" s="141" t="s">
        <v>1181</v>
      </c>
      <c r="AE39" s="318">
        <v>2</v>
      </c>
      <c r="AF39" s="318">
        <v>5</v>
      </c>
      <c r="AG39" s="318">
        <v>8</v>
      </c>
      <c r="AH39" s="318">
        <v>40</v>
      </c>
      <c r="AI39" s="318">
        <v>8</v>
      </c>
      <c r="AJ39" s="318">
        <v>15</v>
      </c>
    </row>
    <row r="40" spans="1:36" x14ac:dyDescent="0.2">
      <c r="A40" s="4">
        <v>35</v>
      </c>
      <c r="B40" s="5" t="s">
        <v>179</v>
      </c>
      <c r="C40" s="63">
        <v>78</v>
      </c>
      <c r="D40" s="138">
        <v>2</v>
      </c>
      <c r="E40" s="138">
        <v>5</v>
      </c>
      <c r="F40" s="138">
        <v>2</v>
      </c>
      <c r="G40" s="138">
        <v>10</v>
      </c>
      <c r="H40" s="138">
        <v>2</v>
      </c>
      <c r="I40" s="138">
        <v>5</v>
      </c>
      <c r="J40" s="138">
        <v>2</v>
      </c>
      <c r="K40" s="138">
        <v>5</v>
      </c>
      <c r="L40" s="138">
        <v>2</v>
      </c>
      <c r="M40" s="138">
        <v>5</v>
      </c>
      <c r="N40" s="138">
        <v>3</v>
      </c>
      <c r="O40" s="138">
        <v>15</v>
      </c>
      <c r="P40" s="63" t="s">
        <v>208</v>
      </c>
      <c r="Q40" s="63">
        <v>2</v>
      </c>
      <c r="R40" s="141" t="s">
        <v>1184</v>
      </c>
      <c r="S40" s="139"/>
      <c r="T40" s="294">
        <v>78</v>
      </c>
      <c r="U40" s="293">
        <v>9</v>
      </c>
      <c r="V40" s="293">
        <v>9</v>
      </c>
      <c r="W40" s="293">
        <v>9</v>
      </c>
      <c r="X40" s="293">
        <v>6</v>
      </c>
      <c r="Y40" s="293">
        <v>9</v>
      </c>
      <c r="Z40" s="295" t="s">
        <v>1230</v>
      </c>
      <c r="AA40" s="295" t="s">
        <v>1233</v>
      </c>
      <c r="AB40" s="295" t="s">
        <v>1218</v>
      </c>
      <c r="AC40" s="141" t="s">
        <v>1184</v>
      </c>
      <c r="AE40" s="318">
        <v>2</v>
      </c>
      <c r="AF40" s="318">
        <v>5</v>
      </c>
      <c r="AG40" s="318">
        <v>5</v>
      </c>
      <c r="AH40" s="318">
        <v>15</v>
      </c>
      <c r="AI40" s="318">
        <v>5</v>
      </c>
      <c r="AJ40" s="318">
        <v>7.5</v>
      </c>
    </row>
    <row r="41" spans="1:36" x14ac:dyDescent="0.2">
      <c r="A41" s="4">
        <v>36</v>
      </c>
      <c r="B41" s="5" t="s">
        <v>181</v>
      </c>
      <c r="C41" s="63">
        <v>79</v>
      </c>
      <c r="D41" s="138">
        <v>2</v>
      </c>
      <c r="E41" s="138">
        <v>5</v>
      </c>
      <c r="F41" s="138">
        <v>2</v>
      </c>
      <c r="G41" s="138">
        <v>5</v>
      </c>
      <c r="H41" s="138">
        <v>2</v>
      </c>
      <c r="I41" s="138">
        <v>10</v>
      </c>
      <c r="J41" s="138">
        <v>2</v>
      </c>
      <c r="K41" s="138">
        <v>5</v>
      </c>
      <c r="L41" s="138">
        <v>2</v>
      </c>
      <c r="M41" s="138">
        <v>5</v>
      </c>
      <c r="N41" s="138">
        <v>2</v>
      </c>
      <c r="O41" s="138">
        <v>10</v>
      </c>
      <c r="P41" s="63" t="s">
        <v>208</v>
      </c>
      <c r="Q41" s="63">
        <v>1</v>
      </c>
      <c r="R41" s="141" t="s">
        <v>1184</v>
      </c>
      <c r="S41" s="139"/>
      <c r="T41" s="294">
        <v>79</v>
      </c>
      <c r="U41" s="293">
        <v>8</v>
      </c>
      <c r="V41" s="293">
        <v>9</v>
      </c>
      <c r="W41" s="293">
        <v>9</v>
      </c>
      <c r="X41" s="293">
        <v>6</v>
      </c>
      <c r="Y41" s="293">
        <v>9</v>
      </c>
      <c r="Z41" s="295" t="s">
        <v>1218</v>
      </c>
      <c r="AA41" s="295" t="s">
        <v>1230</v>
      </c>
      <c r="AB41" s="295" t="s">
        <v>1218</v>
      </c>
      <c r="AC41" s="141" t="s">
        <v>1184</v>
      </c>
      <c r="AE41" s="318">
        <v>2</v>
      </c>
      <c r="AF41" s="318">
        <v>5</v>
      </c>
      <c r="AG41" s="318">
        <v>5</v>
      </c>
      <c r="AH41" s="318">
        <v>20</v>
      </c>
      <c r="AI41" s="318">
        <v>3.5</v>
      </c>
      <c r="AJ41" s="318">
        <v>5</v>
      </c>
    </row>
    <row r="42" spans="1:36" x14ac:dyDescent="0.2">
      <c r="A42" s="4">
        <v>37</v>
      </c>
      <c r="B42" s="5" t="s">
        <v>183</v>
      </c>
      <c r="C42" s="63">
        <v>80</v>
      </c>
      <c r="D42" s="138">
        <v>9</v>
      </c>
      <c r="E42" s="138">
        <v>100</v>
      </c>
      <c r="F42" s="138">
        <v>2</v>
      </c>
      <c r="G42" s="138">
        <v>5</v>
      </c>
      <c r="H42" s="138">
        <v>2</v>
      </c>
      <c r="I42" s="138">
        <v>10</v>
      </c>
      <c r="J42" s="138">
        <v>5</v>
      </c>
      <c r="K42" s="138">
        <v>40</v>
      </c>
      <c r="L42" s="138">
        <v>5</v>
      </c>
      <c r="M42" s="138">
        <v>10</v>
      </c>
      <c r="N42" s="138">
        <v>3</v>
      </c>
      <c r="O42" s="138">
        <v>20</v>
      </c>
      <c r="P42" s="63" t="s">
        <v>207</v>
      </c>
      <c r="Q42" s="63">
        <v>9</v>
      </c>
      <c r="R42" s="141" t="s">
        <v>1179</v>
      </c>
      <c r="S42" s="139"/>
      <c r="T42" s="294">
        <v>80</v>
      </c>
      <c r="U42" s="293">
        <v>9</v>
      </c>
      <c r="V42" s="293">
        <v>9</v>
      </c>
      <c r="W42" s="293">
        <v>9</v>
      </c>
      <c r="X42" s="293">
        <v>9</v>
      </c>
      <c r="Y42" s="293">
        <v>9</v>
      </c>
      <c r="Z42" s="295" t="s">
        <v>1218</v>
      </c>
      <c r="AA42" s="295" t="s">
        <v>1219</v>
      </c>
      <c r="AB42" s="295" t="s">
        <v>1218</v>
      </c>
      <c r="AC42" s="141" t="s">
        <v>1179</v>
      </c>
      <c r="AE42" s="318">
        <v>2</v>
      </c>
      <c r="AF42" s="318">
        <v>5</v>
      </c>
      <c r="AG42" s="318">
        <v>8</v>
      </c>
      <c r="AH42" s="318">
        <v>40</v>
      </c>
      <c r="AI42" s="318">
        <v>8</v>
      </c>
      <c r="AJ42" s="318">
        <v>40</v>
      </c>
    </row>
    <row r="43" spans="1:36" x14ac:dyDescent="0.2">
      <c r="A43" s="4">
        <v>38</v>
      </c>
      <c r="B43" s="5" t="s">
        <v>29</v>
      </c>
      <c r="C43" s="63">
        <v>82</v>
      </c>
      <c r="D43" s="138">
        <v>7</v>
      </c>
      <c r="E43" s="138">
        <v>80</v>
      </c>
      <c r="F43" s="138">
        <v>2</v>
      </c>
      <c r="G43" s="138">
        <v>5</v>
      </c>
      <c r="H43" s="138">
        <v>2</v>
      </c>
      <c r="I43" s="138">
        <v>10</v>
      </c>
      <c r="J43" s="138">
        <v>8</v>
      </c>
      <c r="K43" s="138">
        <v>40</v>
      </c>
      <c r="L43" s="138">
        <v>8</v>
      </c>
      <c r="M43" s="138">
        <v>30</v>
      </c>
      <c r="N43" s="138">
        <v>8</v>
      </c>
      <c r="O43" s="138">
        <v>30</v>
      </c>
      <c r="P43" s="63" t="s">
        <v>207</v>
      </c>
      <c r="Q43" s="63">
        <v>8</v>
      </c>
      <c r="R43" s="141" t="s">
        <v>1181</v>
      </c>
      <c r="S43" s="139"/>
      <c r="T43" s="294">
        <v>82</v>
      </c>
      <c r="U43" s="293">
        <v>9</v>
      </c>
      <c r="V43" s="293">
        <v>9</v>
      </c>
      <c r="W43" s="293">
        <v>9</v>
      </c>
      <c r="X43" s="293">
        <v>9</v>
      </c>
      <c r="Y43" s="293">
        <v>9</v>
      </c>
      <c r="Z43" s="295" t="s">
        <v>1219</v>
      </c>
      <c r="AA43" s="295" t="s">
        <v>1226</v>
      </c>
      <c r="AB43" s="295" t="s">
        <v>1218</v>
      </c>
      <c r="AC43" s="141" t="s">
        <v>1181</v>
      </c>
      <c r="AE43" s="318">
        <v>5</v>
      </c>
      <c r="AF43" s="318">
        <v>5</v>
      </c>
      <c r="AG43" s="318">
        <v>8</v>
      </c>
      <c r="AH43" s="318">
        <v>85</v>
      </c>
      <c r="AI43" s="318">
        <v>8</v>
      </c>
      <c r="AJ43" s="318">
        <v>50</v>
      </c>
    </row>
    <row r="44" spans="1:36" x14ac:dyDescent="0.2">
      <c r="A44" s="4">
        <v>39</v>
      </c>
      <c r="B44" s="5" t="s">
        <v>15</v>
      </c>
      <c r="C44" s="63">
        <v>83</v>
      </c>
      <c r="D44" s="138">
        <v>7</v>
      </c>
      <c r="E44" s="138">
        <v>90</v>
      </c>
      <c r="F44" s="138">
        <v>2</v>
      </c>
      <c r="G44" s="138">
        <v>5</v>
      </c>
      <c r="H44" s="138">
        <v>8</v>
      </c>
      <c r="I44" s="138">
        <v>80</v>
      </c>
      <c r="J44" s="138">
        <v>3</v>
      </c>
      <c r="K44" s="138">
        <v>30</v>
      </c>
      <c r="L44" s="138">
        <v>3</v>
      </c>
      <c r="M44" s="138">
        <v>15</v>
      </c>
      <c r="N44" s="138">
        <v>5</v>
      </c>
      <c r="O44" s="138">
        <v>30</v>
      </c>
      <c r="P44" s="63" t="s">
        <v>207</v>
      </c>
      <c r="Q44" s="63">
        <v>9</v>
      </c>
      <c r="R44" s="142" t="s">
        <v>1179</v>
      </c>
      <c r="S44" s="139"/>
      <c r="T44" s="294">
        <v>83</v>
      </c>
      <c r="U44" s="293">
        <v>9</v>
      </c>
      <c r="V44" s="293">
        <v>9</v>
      </c>
      <c r="W44" s="293">
        <v>9</v>
      </c>
      <c r="X44" s="293">
        <v>9</v>
      </c>
      <c r="Y44" s="293">
        <v>8</v>
      </c>
      <c r="Z44" s="295" t="s">
        <v>1229</v>
      </c>
      <c r="AA44" s="295" t="s">
        <v>1217</v>
      </c>
      <c r="AB44" s="295" t="s">
        <v>1218</v>
      </c>
      <c r="AC44" s="142" t="s">
        <v>1179</v>
      </c>
      <c r="AE44" s="318">
        <v>3.5</v>
      </c>
      <c r="AF44" s="318">
        <v>7.5</v>
      </c>
      <c r="AG44" s="318">
        <v>8</v>
      </c>
      <c r="AH44" s="318">
        <v>60</v>
      </c>
      <c r="AI44" s="318">
        <v>8</v>
      </c>
      <c r="AJ44" s="318">
        <v>45</v>
      </c>
    </row>
    <row r="45" spans="1:36" x14ac:dyDescent="0.2">
      <c r="A45" s="4">
        <v>40</v>
      </c>
      <c r="B45" s="5" t="s">
        <v>186</v>
      </c>
      <c r="C45" s="63">
        <v>84</v>
      </c>
      <c r="D45" s="138">
        <v>2</v>
      </c>
      <c r="E45" s="138">
        <v>15</v>
      </c>
      <c r="F45" s="138">
        <v>2</v>
      </c>
      <c r="G45" s="138">
        <v>5</v>
      </c>
      <c r="H45" s="138">
        <v>5</v>
      </c>
      <c r="I45" s="138">
        <v>40</v>
      </c>
      <c r="J45" s="138">
        <v>2</v>
      </c>
      <c r="K45" s="138">
        <v>10</v>
      </c>
      <c r="L45" s="138">
        <v>2</v>
      </c>
      <c r="M45" s="138">
        <v>5</v>
      </c>
      <c r="N45" s="138">
        <v>2</v>
      </c>
      <c r="O45" s="138">
        <v>10</v>
      </c>
      <c r="P45" s="63" t="s">
        <v>1178</v>
      </c>
      <c r="Q45" s="63">
        <v>4</v>
      </c>
      <c r="R45" s="141" t="s">
        <v>1179</v>
      </c>
      <c r="S45" s="139"/>
      <c r="T45" s="294">
        <v>84</v>
      </c>
      <c r="U45" s="293">
        <v>8</v>
      </c>
      <c r="V45" s="293">
        <v>9</v>
      </c>
      <c r="W45" s="293">
        <v>9</v>
      </c>
      <c r="X45" s="293">
        <v>8</v>
      </c>
      <c r="Y45" s="293">
        <v>8</v>
      </c>
      <c r="Z45" s="295" t="s">
        <v>1219</v>
      </c>
      <c r="AA45" s="295" t="s">
        <v>1229</v>
      </c>
      <c r="AB45" s="295" t="s">
        <v>1219</v>
      </c>
      <c r="AC45" s="141" t="s">
        <v>1179</v>
      </c>
      <c r="AE45" s="318">
        <v>2</v>
      </c>
      <c r="AF45" s="318">
        <v>5</v>
      </c>
      <c r="AG45" s="318">
        <v>3.5</v>
      </c>
      <c r="AH45" s="318">
        <v>5</v>
      </c>
      <c r="AI45" s="318">
        <v>8</v>
      </c>
      <c r="AJ45" s="318">
        <v>10</v>
      </c>
    </row>
    <row r="46" spans="1:36" x14ac:dyDescent="0.2">
      <c r="A46" s="4">
        <v>41</v>
      </c>
      <c r="B46" s="5" t="s">
        <v>188</v>
      </c>
      <c r="C46" s="63">
        <v>85</v>
      </c>
      <c r="D46" s="138">
        <v>2</v>
      </c>
      <c r="E46" s="138">
        <v>15</v>
      </c>
      <c r="F46" s="138">
        <v>2</v>
      </c>
      <c r="G46" s="138">
        <v>5</v>
      </c>
      <c r="H46" s="138">
        <v>8</v>
      </c>
      <c r="I46" s="138">
        <v>60</v>
      </c>
      <c r="J46" s="138">
        <v>2</v>
      </c>
      <c r="K46" s="138">
        <v>5</v>
      </c>
      <c r="L46" s="138">
        <v>2</v>
      </c>
      <c r="M46" s="138">
        <v>5</v>
      </c>
      <c r="N46" s="138">
        <v>2</v>
      </c>
      <c r="O46" s="138">
        <v>10</v>
      </c>
      <c r="P46" s="63" t="s">
        <v>1185</v>
      </c>
      <c r="Q46" s="63">
        <v>7</v>
      </c>
      <c r="R46" s="141" t="s">
        <v>1179</v>
      </c>
      <c r="S46" s="139"/>
      <c r="T46" s="294">
        <v>85</v>
      </c>
      <c r="U46" s="293">
        <v>9</v>
      </c>
      <c r="V46" s="293">
        <v>9</v>
      </c>
      <c r="W46" s="293">
        <v>9</v>
      </c>
      <c r="X46" s="293">
        <v>9</v>
      </c>
      <c r="Y46" s="293">
        <v>9</v>
      </c>
      <c r="Z46" s="295" t="s">
        <v>1225</v>
      </c>
      <c r="AA46" s="295" t="s">
        <v>1219</v>
      </c>
      <c r="AB46" s="295" t="s">
        <v>1219</v>
      </c>
      <c r="AC46" s="141" t="s">
        <v>1179</v>
      </c>
      <c r="AE46" s="318">
        <v>2</v>
      </c>
      <c r="AF46" s="318">
        <v>5</v>
      </c>
      <c r="AG46" s="318">
        <v>6.5</v>
      </c>
      <c r="AH46" s="318">
        <v>7.5</v>
      </c>
      <c r="AI46" s="318">
        <v>8</v>
      </c>
      <c r="AJ46" s="318">
        <v>15</v>
      </c>
    </row>
    <row r="47" spans="1:36" x14ac:dyDescent="0.2">
      <c r="A47" s="4">
        <v>42</v>
      </c>
      <c r="B47" s="21" t="s">
        <v>190</v>
      </c>
      <c r="C47" s="63">
        <v>86</v>
      </c>
      <c r="D47" s="138">
        <v>2</v>
      </c>
      <c r="E47" s="138">
        <v>15</v>
      </c>
      <c r="F47" s="138">
        <v>2</v>
      </c>
      <c r="G47" s="138">
        <v>5</v>
      </c>
      <c r="H47" s="138">
        <v>2</v>
      </c>
      <c r="I47" s="138">
        <v>10</v>
      </c>
      <c r="J47" s="138">
        <v>2</v>
      </c>
      <c r="K47" s="138">
        <v>5</v>
      </c>
      <c r="L47" s="138">
        <v>8</v>
      </c>
      <c r="M47" s="138">
        <v>10</v>
      </c>
      <c r="N47" s="138">
        <v>2</v>
      </c>
      <c r="O47" s="138">
        <v>5</v>
      </c>
      <c r="P47" s="63" t="s">
        <v>1178</v>
      </c>
      <c r="Q47" s="63">
        <v>4</v>
      </c>
      <c r="R47" s="141" t="s">
        <v>1179</v>
      </c>
      <c r="S47" s="139"/>
      <c r="T47" s="294">
        <v>86</v>
      </c>
      <c r="U47" s="293">
        <v>9</v>
      </c>
      <c r="V47" s="293">
        <v>9</v>
      </c>
      <c r="W47" s="293">
        <v>9</v>
      </c>
      <c r="X47" s="293">
        <v>9</v>
      </c>
      <c r="Y47" s="293">
        <v>9</v>
      </c>
      <c r="Z47" s="295" t="s">
        <v>1223</v>
      </c>
      <c r="AA47" s="295" t="s">
        <v>1217</v>
      </c>
      <c r="AB47" s="295" t="s">
        <v>1236</v>
      </c>
      <c r="AC47" s="141" t="s">
        <v>1179</v>
      </c>
      <c r="AE47" s="318">
        <v>2</v>
      </c>
      <c r="AF47" s="318">
        <v>5</v>
      </c>
      <c r="AG47" s="318">
        <v>5</v>
      </c>
      <c r="AH47" s="318">
        <v>5</v>
      </c>
      <c r="AI47" s="318">
        <v>8</v>
      </c>
      <c r="AJ47" s="318">
        <v>5</v>
      </c>
    </row>
    <row r="48" spans="1:36" x14ac:dyDescent="0.2">
      <c r="A48" s="4">
        <v>43</v>
      </c>
      <c r="B48" s="21" t="s">
        <v>191</v>
      </c>
      <c r="C48" s="63">
        <v>87</v>
      </c>
      <c r="D48" s="138">
        <v>8</v>
      </c>
      <c r="E48" s="138">
        <v>90</v>
      </c>
      <c r="F48" s="138">
        <v>2</v>
      </c>
      <c r="G48" s="138">
        <v>5</v>
      </c>
      <c r="H48" s="138">
        <v>5</v>
      </c>
      <c r="I48" s="138">
        <v>40</v>
      </c>
      <c r="J48" s="138">
        <v>3</v>
      </c>
      <c r="K48" s="138">
        <v>30</v>
      </c>
      <c r="L48" s="138">
        <v>8</v>
      </c>
      <c r="M48" s="138">
        <v>10</v>
      </c>
      <c r="N48" s="138">
        <v>2</v>
      </c>
      <c r="O48" s="138">
        <v>10</v>
      </c>
      <c r="P48" s="63" t="s">
        <v>207</v>
      </c>
      <c r="Q48" s="63">
        <v>9</v>
      </c>
      <c r="R48" s="141" t="s">
        <v>1179</v>
      </c>
      <c r="S48" s="139"/>
      <c r="T48" s="294">
        <v>87</v>
      </c>
      <c r="U48" s="293">
        <v>9</v>
      </c>
      <c r="V48" s="293">
        <v>9</v>
      </c>
      <c r="W48" s="293">
        <v>9</v>
      </c>
      <c r="X48" s="293">
        <v>9</v>
      </c>
      <c r="Y48" s="293">
        <v>9</v>
      </c>
      <c r="Z48" s="295" t="s">
        <v>1217</v>
      </c>
      <c r="AA48" s="295" t="s">
        <v>1219</v>
      </c>
      <c r="AB48" s="295" t="s">
        <v>1219</v>
      </c>
      <c r="AC48" s="141" t="s">
        <v>1179</v>
      </c>
      <c r="AE48" s="318">
        <v>3.5</v>
      </c>
      <c r="AF48" s="318">
        <v>7.5</v>
      </c>
      <c r="AG48" s="318">
        <v>6.5</v>
      </c>
      <c r="AH48" s="318">
        <v>55</v>
      </c>
      <c r="AI48" s="318">
        <v>8</v>
      </c>
      <c r="AJ48" s="318">
        <v>65</v>
      </c>
    </row>
    <row r="49" spans="1:67" x14ac:dyDescent="0.2">
      <c r="A49" s="4">
        <v>44</v>
      </c>
      <c r="B49" s="21" t="s">
        <v>193</v>
      </c>
      <c r="C49" s="63">
        <v>88</v>
      </c>
      <c r="D49" s="138">
        <v>9</v>
      </c>
      <c r="E49" s="138">
        <v>100</v>
      </c>
      <c r="F49" s="79" t="s">
        <v>1090</v>
      </c>
      <c r="G49" s="79" t="s">
        <v>1090</v>
      </c>
      <c r="H49" s="79" t="s">
        <v>1090</v>
      </c>
      <c r="I49" s="79" t="s">
        <v>1090</v>
      </c>
      <c r="J49" s="138">
        <v>3</v>
      </c>
      <c r="K49" s="138">
        <v>20</v>
      </c>
      <c r="L49" s="138">
        <v>2</v>
      </c>
      <c r="M49" s="138">
        <v>2</v>
      </c>
      <c r="N49" s="138">
        <v>3</v>
      </c>
      <c r="O49" s="138">
        <v>20</v>
      </c>
      <c r="P49" s="63" t="s">
        <v>207</v>
      </c>
      <c r="Q49" s="63">
        <v>9</v>
      </c>
      <c r="R49" s="141" t="s">
        <v>1179</v>
      </c>
      <c r="S49" s="139"/>
      <c r="T49" s="294">
        <v>88</v>
      </c>
      <c r="U49" s="293">
        <v>9</v>
      </c>
      <c r="V49" s="293">
        <v>9</v>
      </c>
      <c r="W49" s="293">
        <v>9</v>
      </c>
      <c r="X49" s="293">
        <v>9</v>
      </c>
      <c r="Y49" s="293">
        <v>9</v>
      </c>
      <c r="Z49" s="295" t="s">
        <v>1230</v>
      </c>
      <c r="AA49" s="295" t="s">
        <v>1219</v>
      </c>
      <c r="AB49" s="295" t="s">
        <v>1219</v>
      </c>
      <c r="AC49" s="141" t="s">
        <v>1179</v>
      </c>
      <c r="AE49" s="318">
        <v>2</v>
      </c>
      <c r="AF49" s="318">
        <v>5</v>
      </c>
      <c r="AG49" s="318">
        <v>8</v>
      </c>
      <c r="AH49" s="318">
        <v>70</v>
      </c>
      <c r="AI49" s="318">
        <v>8</v>
      </c>
      <c r="AJ49" s="318">
        <v>55</v>
      </c>
    </row>
    <row r="50" spans="1:67" s="161" customFormat="1" x14ac:dyDescent="0.2">
      <c r="A50" s="109">
        <v>45</v>
      </c>
      <c r="B50" s="299" t="s">
        <v>195</v>
      </c>
      <c r="C50" s="276">
        <v>89</v>
      </c>
      <c r="D50" s="300">
        <v>5</v>
      </c>
      <c r="E50" s="300">
        <v>30</v>
      </c>
      <c r="F50" s="300">
        <v>2</v>
      </c>
      <c r="G50" s="300">
        <v>10</v>
      </c>
      <c r="H50" s="300">
        <v>5</v>
      </c>
      <c r="I50" s="300">
        <v>40</v>
      </c>
      <c r="J50" s="300">
        <v>3</v>
      </c>
      <c r="K50" s="300">
        <v>10</v>
      </c>
      <c r="L50" s="300">
        <v>2</v>
      </c>
      <c r="M50" s="300">
        <v>5</v>
      </c>
      <c r="N50" s="300">
        <v>3</v>
      </c>
      <c r="O50" s="300">
        <v>20</v>
      </c>
      <c r="P50" s="276" t="s">
        <v>1178</v>
      </c>
      <c r="Q50" s="276">
        <v>4</v>
      </c>
      <c r="R50" s="162" t="s">
        <v>1179</v>
      </c>
      <c r="S50" s="163"/>
      <c r="T50" s="301">
        <v>89</v>
      </c>
      <c r="U50" s="302">
        <v>9</v>
      </c>
      <c r="V50" s="302">
        <v>9</v>
      </c>
      <c r="W50" s="302">
        <v>9</v>
      </c>
      <c r="X50" s="302">
        <v>9</v>
      </c>
      <c r="Y50" s="302">
        <v>9</v>
      </c>
      <c r="Z50" s="303" t="s">
        <v>1219</v>
      </c>
      <c r="AA50" s="303" t="s">
        <v>1229</v>
      </c>
      <c r="AB50" s="303" t="s">
        <v>1218</v>
      </c>
      <c r="AC50" s="162" t="s">
        <v>1179</v>
      </c>
      <c r="AD50" s="280"/>
      <c r="AE50" s="320">
        <v>2</v>
      </c>
      <c r="AF50" s="320">
        <v>5</v>
      </c>
      <c r="AG50" s="320">
        <v>5</v>
      </c>
      <c r="AH50" s="320">
        <v>60</v>
      </c>
      <c r="AI50" s="320">
        <v>8</v>
      </c>
      <c r="AJ50" s="320">
        <v>15</v>
      </c>
      <c r="AK50" s="321"/>
      <c r="AL50" s="280"/>
      <c r="AM50" s="280"/>
      <c r="AN50" s="280"/>
      <c r="AO50" s="280"/>
      <c r="AP50" s="280"/>
      <c r="AQ50" s="280"/>
      <c r="AR50" s="280"/>
      <c r="AS50" s="280"/>
      <c r="AT50" s="280"/>
      <c r="AU50" s="280"/>
      <c r="AV50" s="280"/>
      <c r="AW50" s="280"/>
      <c r="AX50" s="280"/>
      <c r="AY50" s="280"/>
      <c r="AZ50" s="280"/>
      <c r="BA50" s="280"/>
      <c r="BB50" s="280"/>
      <c r="BC50" s="280"/>
      <c r="BD50" s="280"/>
      <c r="BE50" s="280"/>
      <c r="BF50" s="280"/>
      <c r="BG50" s="280"/>
      <c r="BH50" s="280"/>
      <c r="BI50" s="280"/>
      <c r="BJ50" s="280"/>
      <c r="BK50" s="280"/>
      <c r="BL50" s="280"/>
      <c r="BM50" s="280"/>
    </row>
    <row r="51" spans="1:67" x14ac:dyDescent="0.2">
      <c r="A51" s="296" t="s">
        <v>1189</v>
      </c>
      <c r="B51" s="76" t="s">
        <v>1190</v>
      </c>
      <c r="C51" s="63">
        <v>81</v>
      </c>
      <c r="D51" s="138">
        <v>9</v>
      </c>
      <c r="E51" s="138">
        <v>100</v>
      </c>
      <c r="F51" s="138">
        <v>8</v>
      </c>
      <c r="G51" s="138">
        <v>10</v>
      </c>
      <c r="H51" s="138">
        <v>9</v>
      </c>
      <c r="I51" s="138">
        <v>80</v>
      </c>
      <c r="J51" s="138">
        <v>9</v>
      </c>
      <c r="K51" s="138">
        <v>100</v>
      </c>
      <c r="L51" s="138">
        <v>8</v>
      </c>
      <c r="M51" s="138">
        <v>20</v>
      </c>
      <c r="N51" s="138">
        <v>9</v>
      </c>
      <c r="O51" s="138">
        <v>100</v>
      </c>
      <c r="P51" s="63" t="s">
        <v>207</v>
      </c>
      <c r="Q51" s="63">
        <v>9</v>
      </c>
      <c r="R51" s="141" t="s">
        <v>1180</v>
      </c>
      <c r="S51" s="139"/>
      <c r="T51" s="294">
        <v>61</v>
      </c>
      <c r="U51" s="293">
        <v>9</v>
      </c>
      <c r="V51" s="293">
        <v>9</v>
      </c>
      <c r="W51" s="293">
        <v>9</v>
      </c>
      <c r="X51" s="293">
        <v>9</v>
      </c>
      <c r="Y51" s="293">
        <v>9</v>
      </c>
      <c r="Z51" s="295" t="s">
        <v>1220</v>
      </c>
      <c r="AA51" s="295" t="s">
        <v>1220</v>
      </c>
      <c r="AB51" s="295" t="s">
        <v>1220</v>
      </c>
      <c r="AC51" s="141" t="s">
        <v>1180</v>
      </c>
      <c r="AE51" s="319"/>
      <c r="AF51" s="319"/>
      <c r="AG51" s="319"/>
      <c r="AH51" s="319"/>
      <c r="AI51" s="319"/>
      <c r="AJ51" s="319"/>
      <c r="AK51" s="316"/>
    </row>
    <row r="52" spans="1:67" x14ac:dyDescent="0.2">
      <c r="A52" s="296" t="s">
        <v>1189</v>
      </c>
      <c r="B52" s="76" t="s">
        <v>1190</v>
      </c>
      <c r="C52" s="63">
        <v>61</v>
      </c>
      <c r="D52" s="138">
        <v>9</v>
      </c>
      <c r="E52" s="138">
        <v>100</v>
      </c>
      <c r="F52" s="79" t="s">
        <v>1090</v>
      </c>
      <c r="G52" s="79" t="s">
        <v>1090</v>
      </c>
      <c r="H52" s="79" t="s">
        <v>1090</v>
      </c>
      <c r="I52" s="79" t="s">
        <v>1090</v>
      </c>
      <c r="J52" s="138">
        <v>9</v>
      </c>
      <c r="K52" s="138">
        <v>100</v>
      </c>
      <c r="L52" s="138">
        <v>8</v>
      </c>
      <c r="M52" s="138">
        <v>20</v>
      </c>
      <c r="N52" s="138">
        <v>9</v>
      </c>
      <c r="O52" s="138">
        <v>100</v>
      </c>
      <c r="P52" s="63" t="s">
        <v>207</v>
      </c>
      <c r="Q52" s="63">
        <v>9</v>
      </c>
      <c r="R52" s="141" t="s">
        <v>1180</v>
      </c>
      <c r="S52" s="139"/>
      <c r="T52" s="294">
        <v>81</v>
      </c>
      <c r="U52" s="293">
        <v>9</v>
      </c>
      <c r="V52" s="293">
        <v>9</v>
      </c>
      <c r="W52" s="293">
        <v>9</v>
      </c>
      <c r="X52" s="293">
        <v>9</v>
      </c>
      <c r="Y52" s="293">
        <v>9</v>
      </c>
      <c r="Z52" s="295" t="s">
        <v>1220</v>
      </c>
      <c r="AA52" s="295" t="s">
        <v>1220</v>
      </c>
      <c r="AB52" s="295" t="s">
        <v>1220</v>
      </c>
      <c r="AC52" s="141" t="s">
        <v>1180</v>
      </c>
      <c r="AE52" s="322"/>
      <c r="AF52" s="319"/>
      <c r="AG52" s="319"/>
      <c r="AH52" s="319"/>
      <c r="AI52" s="319"/>
      <c r="AJ52" s="319"/>
      <c r="AK52" s="316"/>
    </row>
    <row r="53" spans="1:67" x14ac:dyDescent="0.2">
      <c r="A53" s="298" t="s">
        <v>1191</v>
      </c>
      <c r="B53" s="77" t="s">
        <v>1190</v>
      </c>
      <c r="C53" s="63">
        <v>90</v>
      </c>
      <c r="D53" s="138">
        <v>9</v>
      </c>
      <c r="E53" s="138">
        <v>100</v>
      </c>
      <c r="F53" s="138">
        <v>2</v>
      </c>
      <c r="G53" s="138">
        <v>10</v>
      </c>
      <c r="H53" s="138">
        <v>8</v>
      </c>
      <c r="I53" s="138">
        <v>80</v>
      </c>
      <c r="J53" s="138">
        <v>9</v>
      </c>
      <c r="K53" s="138">
        <v>100</v>
      </c>
      <c r="L53" s="138">
        <v>8</v>
      </c>
      <c r="M53" s="138">
        <v>20</v>
      </c>
      <c r="N53" s="138">
        <v>9</v>
      </c>
      <c r="O53" s="138">
        <v>100</v>
      </c>
      <c r="P53" s="63" t="s">
        <v>207</v>
      </c>
      <c r="Q53" s="63">
        <v>9</v>
      </c>
      <c r="R53" s="141" t="s">
        <v>1180</v>
      </c>
      <c r="S53" s="139"/>
      <c r="T53" s="294">
        <v>90</v>
      </c>
      <c r="U53" s="293">
        <v>9</v>
      </c>
      <c r="V53" s="293">
        <v>9</v>
      </c>
      <c r="W53" s="293">
        <v>9</v>
      </c>
      <c r="X53" s="293">
        <v>9</v>
      </c>
      <c r="Y53" s="293">
        <v>9</v>
      </c>
      <c r="Z53" s="295" t="s">
        <v>1220</v>
      </c>
      <c r="AA53" s="295" t="s">
        <v>1220</v>
      </c>
      <c r="AB53" s="295" t="s">
        <v>1220</v>
      </c>
      <c r="AC53" s="141" t="s">
        <v>1180</v>
      </c>
      <c r="AE53" s="322"/>
      <c r="AF53" s="319"/>
      <c r="AG53" s="319"/>
      <c r="AH53" s="319"/>
      <c r="AI53" s="319"/>
      <c r="AJ53" s="319"/>
      <c r="AK53" s="316"/>
    </row>
    <row r="54" spans="1:67" ht="24" customHeight="1" x14ac:dyDescent="0.2">
      <c r="C54" s="64" t="s">
        <v>1192</v>
      </c>
      <c r="S54" s="62"/>
      <c r="T54" s="144" t="s">
        <v>1237</v>
      </c>
      <c r="AD54" s="3"/>
      <c r="AE54" s="322" t="s">
        <v>1268</v>
      </c>
      <c r="AF54" s="319"/>
      <c r="AG54" s="319"/>
      <c r="AH54" s="319"/>
      <c r="AI54" s="319"/>
      <c r="AJ54" s="319"/>
      <c r="AK54" s="316"/>
      <c r="BN54" s="62"/>
      <c r="BO54" s="62"/>
    </row>
    <row r="55" spans="1:67" x14ac:dyDescent="0.2">
      <c r="A55" s="283"/>
      <c r="B55" s="283"/>
      <c r="C55" s="64" t="s">
        <v>1193</v>
      </c>
      <c r="S55" s="62"/>
      <c r="T55" s="64" t="s">
        <v>1238</v>
      </c>
      <c r="AD55" s="3"/>
      <c r="AE55" s="322" t="s">
        <v>1269</v>
      </c>
      <c r="BN55" s="62"/>
      <c r="BO55" s="62"/>
    </row>
    <row r="56" spans="1:67" x14ac:dyDescent="0.2">
      <c r="A56" s="283"/>
      <c r="B56" s="283"/>
      <c r="C56" s="64" t="s">
        <v>1194</v>
      </c>
      <c r="S56" s="62"/>
      <c r="T56" s="64" t="s">
        <v>1239</v>
      </c>
      <c r="AD56" s="3"/>
      <c r="AE56" s="322" t="s">
        <v>1270</v>
      </c>
      <c r="BN56" s="62"/>
      <c r="BO56" s="62"/>
    </row>
    <row r="57" spans="1:67" x14ac:dyDescent="0.2">
      <c r="A57" s="283"/>
      <c r="B57" s="283"/>
      <c r="C57" s="64" t="s">
        <v>1195</v>
      </c>
      <c r="S57" s="62"/>
      <c r="T57" s="64" t="s">
        <v>1240</v>
      </c>
      <c r="AD57" s="3"/>
      <c r="AE57" s="322" t="s">
        <v>1271</v>
      </c>
      <c r="BN57" s="62"/>
      <c r="BO57" s="62"/>
    </row>
    <row r="58" spans="1:67" s="53" customFormat="1" ht="18" x14ac:dyDescent="0.2">
      <c r="A58" s="283"/>
      <c r="B58" s="283"/>
      <c r="C58" s="64" t="s">
        <v>1196</v>
      </c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4" t="s">
        <v>1254</v>
      </c>
      <c r="U58" s="3"/>
      <c r="V58" s="3"/>
      <c r="W58" s="3"/>
      <c r="X58" s="3"/>
      <c r="Y58" s="3"/>
      <c r="Z58" s="3"/>
      <c r="AA58" s="3"/>
      <c r="AB58" s="3"/>
      <c r="AC58" s="3"/>
      <c r="AD58" s="3"/>
      <c r="AE58" s="322" t="s">
        <v>1272</v>
      </c>
      <c r="AF58" s="317"/>
      <c r="AG58" s="317"/>
      <c r="AH58" s="317"/>
      <c r="AI58" s="317"/>
      <c r="AJ58" s="317"/>
      <c r="AK58" s="315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</row>
    <row r="59" spans="1:67" s="53" customFormat="1" x14ac:dyDescent="0.2">
      <c r="A59" s="283"/>
      <c r="B59" s="283"/>
      <c r="C59" s="68" t="s">
        <v>1197</v>
      </c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4" t="s">
        <v>1249</v>
      </c>
      <c r="U59" s="3"/>
      <c r="V59" s="3"/>
      <c r="W59" s="3"/>
      <c r="X59" s="3"/>
      <c r="Y59" s="3"/>
      <c r="Z59" s="3"/>
      <c r="AA59" s="3"/>
      <c r="AB59" s="3"/>
      <c r="AC59" s="3"/>
      <c r="AD59" s="3"/>
      <c r="AE59" s="322" t="s">
        <v>1273</v>
      </c>
      <c r="AF59" s="317"/>
      <c r="AG59" s="317"/>
      <c r="AH59" s="317"/>
      <c r="AI59" s="317"/>
      <c r="AJ59" s="317"/>
      <c r="AK59" s="315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</row>
    <row r="60" spans="1:67" s="53" customFormat="1" ht="18" x14ac:dyDescent="0.2">
      <c r="A60" s="283"/>
      <c r="B60" s="283"/>
      <c r="C60" s="64" t="s">
        <v>1198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4" t="s">
        <v>1250</v>
      </c>
      <c r="U60" s="3"/>
      <c r="V60" s="3"/>
      <c r="W60" s="3"/>
      <c r="X60" s="3"/>
      <c r="Y60" s="3"/>
      <c r="Z60" s="3"/>
      <c r="AA60" s="3"/>
      <c r="AB60" s="3"/>
      <c r="AC60" s="3"/>
      <c r="AD60" s="3"/>
      <c r="AE60" s="322" t="s">
        <v>1274</v>
      </c>
      <c r="AF60" s="317"/>
      <c r="AG60" s="317"/>
      <c r="AH60" s="317"/>
      <c r="AI60" s="317"/>
      <c r="AJ60" s="317"/>
      <c r="AK60" s="315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</row>
    <row r="61" spans="1:67" s="53" customFormat="1" ht="15.75" customHeight="1" x14ac:dyDescent="0.2">
      <c r="A61" s="283"/>
      <c r="B61" s="283"/>
      <c r="C61" s="64" t="s">
        <v>1199</v>
      </c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4" t="s">
        <v>1251</v>
      </c>
      <c r="U61" s="3"/>
      <c r="V61" s="3"/>
      <c r="W61" s="3"/>
      <c r="X61" s="3"/>
      <c r="Y61" s="3"/>
      <c r="Z61" s="3"/>
      <c r="AA61" s="3"/>
      <c r="AB61" s="3"/>
      <c r="AC61" s="3"/>
      <c r="AD61" s="3"/>
      <c r="AE61" s="322" t="s">
        <v>1275</v>
      </c>
      <c r="AF61" s="317"/>
      <c r="AG61" s="317"/>
      <c r="AH61" s="317"/>
      <c r="AI61" s="317"/>
      <c r="AJ61" s="317"/>
      <c r="AK61" s="315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</row>
    <row r="62" spans="1:67" s="53" customFormat="1" x14ac:dyDescent="0.2">
      <c r="A62" s="283"/>
      <c r="B62" s="283"/>
      <c r="C62" s="64" t="s">
        <v>1200</v>
      </c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4" t="s">
        <v>1252</v>
      </c>
      <c r="U62" s="3"/>
      <c r="V62" s="3"/>
      <c r="W62" s="3"/>
      <c r="X62" s="3"/>
      <c r="Y62" s="3"/>
      <c r="Z62" s="3"/>
      <c r="AA62" s="3"/>
      <c r="AB62" s="3"/>
      <c r="AC62" s="3"/>
      <c r="AD62" s="3"/>
      <c r="AE62" s="322" t="s">
        <v>1276</v>
      </c>
      <c r="AF62" s="317"/>
      <c r="AG62" s="317"/>
      <c r="AH62" s="317"/>
      <c r="AI62" s="317"/>
      <c r="AJ62" s="317"/>
      <c r="AK62" s="315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</row>
    <row r="63" spans="1:67" s="53" customFormat="1" ht="18" x14ac:dyDescent="0.2">
      <c r="A63" s="283"/>
      <c r="B63" s="283"/>
      <c r="C63" s="68" t="s">
        <v>1201</v>
      </c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4" t="s">
        <v>1253</v>
      </c>
      <c r="U63" s="3"/>
      <c r="V63" s="3"/>
      <c r="W63" s="3"/>
      <c r="X63" s="3"/>
      <c r="Y63" s="3"/>
      <c r="Z63" s="3"/>
      <c r="AA63" s="3"/>
      <c r="AB63" s="3"/>
      <c r="AC63" s="3"/>
      <c r="AD63" s="3"/>
      <c r="AE63" s="322" t="s">
        <v>1277</v>
      </c>
      <c r="AF63" s="317"/>
      <c r="AG63" s="317"/>
      <c r="AH63" s="317"/>
      <c r="AI63" s="317"/>
      <c r="AJ63" s="317"/>
      <c r="AK63" s="315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</row>
    <row r="64" spans="1:67" s="53" customFormat="1" ht="18" x14ac:dyDescent="0.2">
      <c r="A64" s="283"/>
      <c r="B64" s="283"/>
      <c r="C64" s="64" t="s">
        <v>1202</v>
      </c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144" t="s">
        <v>1241</v>
      </c>
      <c r="U64" s="3"/>
      <c r="V64" s="3"/>
      <c r="W64" s="3"/>
      <c r="X64" s="3"/>
      <c r="Y64" s="3"/>
      <c r="Z64" s="3"/>
      <c r="AA64" s="3"/>
      <c r="AB64" s="3"/>
      <c r="AC64" s="3"/>
      <c r="AD64" s="3"/>
      <c r="AE64" s="322" t="s">
        <v>1278</v>
      </c>
      <c r="AF64" s="317"/>
      <c r="AG64" s="317"/>
      <c r="AH64" s="317"/>
      <c r="AI64" s="317"/>
      <c r="AJ64" s="317"/>
      <c r="AK64" s="315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</row>
    <row r="65" spans="1:67" s="53" customFormat="1" ht="18" customHeight="1" x14ac:dyDescent="0.2">
      <c r="A65" s="283"/>
      <c r="B65" s="283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3"/>
      <c r="T65" s="64" t="s">
        <v>1242</v>
      </c>
      <c r="U65" s="3"/>
      <c r="V65" s="3"/>
      <c r="W65" s="3"/>
      <c r="X65" s="3"/>
      <c r="Y65" s="3"/>
      <c r="Z65" s="3"/>
      <c r="AA65" s="3"/>
      <c r="AB65" s="3"/>
      <c r="AC65" s="3"/>
      <c r="AD65" s="3"/>
      <c r="AE65" s="322" t="s">
        <v>1279</v>
      </c>
      <c r="AF65" s="317"/>
      <c r="AG65" s="317"/>
      <c r="AH65" s="317"/>
      <c r="AI65" s="317"/>
      <c r="AJ65" s="317"/>
      <c r="AK65" s="315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</row>
    <row r="66" spans="1:67" s="53" customFormat="1" x14ac:dyDescent="0.2">
      <c r="A66" s="283"/>
      <c r="B66" s="283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3"/>
      <c r="T66" s="64" t="s">
        <v>1243</v>
      </c>
      <c r="U66" s="3"/>
      <c r="V66" s="3"/>
      <c r="W66" s="3"/>
      <c r="X66" s="3"/>
      <c r="Y66" s="3"/>
      <c r="Z66" s="3"/>
      <c r="AA66" s="3"/>
      <c r="AB66" s="3"/>
      <c r="AC66" s="3"/>
      <c r="AD66" s="3"/>
      <c r="AE66" s="322" t="s">
        <v>1280</v>
      </c>
      <c r="AF66" s="317"/>
      <c r="AG66" s="317"/>
      <c r="AH66" s="317"/>
      <c r="AI66" s="317"/>
      <c r="AJ66" s="317"/>
      <c r="AK66" s="315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</row>
    <row r="67" spans="1:67" s="53" customFormat="1" ht="18" x14ac:dyDescent="0.2">
      <c r="A67" s="283"/>
      <c r="B67" s="283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3"/>
      <c r="T67" s="64" t="s">
        <v>1244</v>
      </c>
      <c r="U67" s="3"/>
      <c r="V67" s="3"/>
      <c r="W67" s="3"/>
      <c r="X67" s="3"/>
      <c r="Y67" s="3"/>
      <c r="Z67" s="3"/>
      <c r="AA67" s="3"/>
      <c r="AB67" s="3"/>
      <c r="AC67" s="3"/>
      <c r="AD67" s="3"/>
      <c r="AE67" s="322" t="s">
        <v>1281</v>
      </c>
      <c r="AF67" s="317"/>
      <c r="AG67" s="317"/>
      <c r="AH67" s="317"/>
      <c r="AI67" s="317"/>
      <c r="AJ67" s="317"/>
      <c r="AK67" s="315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</row>
    <row r="68" spans="1:67" s="53" customFormat="1" x14ac:dyDescent="0.2">
      <c r="A68" s="283"/>
      <c r="B68" s="283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3"/>
      <c r="T68" s="64" t="s">
        <v>1245</v>
      </c>
      <c r="U68" s="3"/>
      <c r="V68" s="3"/>
      <c r="W68" s="3"/>
      <c r="X68" s="3"/>
      <c r="Y68" s="3"/>
      <c r="Z68" s="3"/>
      <c r="AA68" s="3"/>
      <c r="AB68" s="3"/>
      <c r="AC68" s="3"/>
      <c r="AD68" s="3"/>
      <c r="AE68" s="322"/>
      <c r="AF68" s="317"/>
      <c r="AG68" s="317"/>
      <c r="AH68" s="317"/>
      <c r="AI68" s="317"/>
      <c r="AJ68" s="317"/>
      <c r="AK68" s="315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</row>
    <row r="69" spans="1:67" s="53" customFormat="1" ht="18" x14ac:dyDescent="0.2">
      <c r="A69" s="283"/>
      <c r="B69" s="283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3"/>
      <c r="T69" s="144" t="s">
        <v>1246</v>
      </c>
      <c r="U69" s="3"/>
      <c r="V69" s="3"/>
      <c r="W69" s="3"/>
      <c r="X69" s="3"/>
      <c r="Y69" s="3"/>
      <c r="Z69" s="3"/>
      <c r="AA69" s="3"/>
      <c r="AB69" s="3"/>
      <c r="AC69" s="3"/>
      <c r="AD69" s="3"/>
      <c r="AE69" s="322" t="s">
        <v>1282</v>
      </c>
      <c r="AF69" s="317"/>
      <c r="AG69" s="317"/>
      <c r="AH69" s="317"/>
      <c r="AI69" s="317"/>
      <c r="AJ69" s="317"/>
      <c r="AK69" s="315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</row>
    <row r="70" spans="1:67" s="53" customFormat="1" x14ac:dyDescent="0.2">
      <c r="A70" s="283"/>
      <c r="B70" s="283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3"/>
      <c r="T70" s="68" t="s">
        <v>1247</v>
      </c>
      <c r="U70" s="3"/>
      <c r="V70" s="3"/>
      <c r="W70" s="3"/>
      <c r="X70" s="3"/>
      <c r="Y70" s="3"/>
      <c r="Z70" s="3"/>
      <c r="AA70" s="3"/>
      <c r="AB70" s="3"/>
      <c r="AC70" s="3"/>
      <c r="AD70" s="3"/>
      <c r="AE70" s="317"/>
      <c r="AF70" s="317"/>
      <c r="AG70" s="317"/>
      <c r="AH70" s="317"/>
      <c r="AI70" s="317"/>
      <c r="AJ70" s="317"/>
      <c r="AK70" s="315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</row>
    <row r="71" spans="1:67" s="53" customFormat="1" x14ac:dyDescent="0.2">
      <c r="A71" s="283"/>
      <c r="B71" s="283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3"/>
      <c r="T71" s="145" t="s">
        <v>1248</v>
      </c>
      <c r="U71" s="3"/>
      <c r="V71" s="3"/>
      <c r="W71" s="3"/>
      <c r="X71" s="3"/>
      <c r="Y71" s="3"/>
      <c r="Z71" s="3"/>
      <c r="AA71" s="3"/>
      <c r="AB71" s="3"/>
      <c r="AC71" s="3"/>
      <c r="AD71" s="3"/>
      <c r="AE71" s="317"/>
      <c r="AF71" s="317"/>
      <c r="AG71" s="317"/>
      <c r="AH71" s="317"/>
      <c r="AI71" s="317"/>
      <c r="AJ71" s="317"/>
      <c r="AK71" s="315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</row>
    <row r="72" spans="1:67" s="53" customFormat="1" x14ac:dyDescent="0.2">
      <c r="A72" s="283"/>
      <c r="B72" s="283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17"/>
      <c r="AF72" s="317"/>
      <c r="AG72" s="317"/>
      <c r="AH72" s="317"/>
      <c r="AI72" s="317"/>
      <c r="AJ72" s="317"/>
      <c r="AK72" s="315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</row>
    <row r="73" spans="1:67" s="53" customFormat="1" x14ac:dyDescent="0.2">
      <c r="A73" s="283"/>
      <c r="B73" s="283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62"/>
      <c r="AE73" s="317"/>
      <c r="AF73" s="317"/>
      <c r="AG73" s="317"/>
      <c r="AH73" s="317"/>
      <c r="AI73" s="317"/>
      <c r="AJ73" s="317"/>
      <c r="AK73" s="315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</row>
    <row r="74" spans="1:67" s="53" customFormat="1" ht="15.75" customHeight="1" x14ac:dyDescent="0.2">
      <c r="A74" s="283"/>
      <c r="B74" s="283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62"/>
      <c r="AE74" s="317"/>
      <c r="AF74" s="317"/>
      <c r="AG74" s="317"/>
      <c r="AH74" s="317"/>
      <c r="AI74" s="317"/>
      <c r="AJ74" s="317"/>
      <c r="AK74" s="315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</row>
    <row r="75" spans="1:67" s="53" customFormat="1" x14ac:dyDescent="0.2">
      <c r="A75" s="283"/>
      <c r="B75" s="283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62"/>
      <c r="AE75" s="317"/>
      <c r="AF75" s="317"/>
      <c r="AG75" s="317"/>
      <c r="AH75" s="317"/>
      <c r="AI75" s="317"/>
      <c r="AJ75" s="317"/>
      <c r="AK75" s="315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</row>
    <row r="76" spans="1:67" s="53" customFormat="1" x14ac:dyDescent="0.2">
      <c r="A76" s="283"/>
      <c r="B76" s="283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62"/>
      <c r="AE76" s="317"/>
      <c r="AF76" s="317"/>
      <c r="AG76" s="317"/>
      <c r="AH76" s="317"/>
      <c r="AI76" s="317"/>
      <c r="AJ76" s="317"/>
      <c r="AK76" s="315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</row>
    <row r="77" spans="1:67" s="53" customFormat="1" x14ac:dyDescent="0.2">
      <c r="A77" s="283"/>
      <c r="B77" s="283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62"/>
      <c r="AE77" s="317"/>
      <c r="AF77" s="317"/>
      <c r="AG77" s="317"/>
      <c r="AH77" s="317"/>
      <c r="AI77" s="317"/>
      <c r="AJ77" s="317"/>
      <c r="AK77" s="315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</row>
    <row r="78" spans="1:67" s="53" customFormat="1" x14ac:dyDescent="0.2">
      <c r="A78" s="283"/>
      <c r="B78" s="283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62"/>
      <c r="AE78" s="317"/>
      <c r="AF78" s="317"/>
      <c r="AG78" s="317"/>
      <c r="AH78" s="317"/>
      <c r="AI78" s="317"/>
      <c r="AJ78" s="317"/>
      <c r="AK78" s="315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</row>
    <row r="79" spans="1:67" s="53" customFormat="1" x14ac:dyDescent="0.2">
      <c r="A79" s="2"/>
      <c r="B79" s="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62"/>
      <c r="AE79" s="317"/>
      <c r="AF79" s="317"/>
      <c r="AG79" s="317"/>
      <c r="AH79" s="317"/>
      <c r="AI79" s="317"/>
      <c r="AJ79" s="317"/>
      <c r="AK79" s="315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</row>
    <row r="80" spans="1:67" s="53" customFormat="1" x14ac:dyDescent="0.2">
      <c r="A80" s="2"/>
      <c r="B80" s="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62"/>
      <c r="AE80" s="317"/>
      <c r="AF80" s="317"/>
      <c r="AG80" s="317"/>
      <c r="AH80" s="317"/>
      <c r="AI80" s="317"/>
      <c r="AJ80" s="317"/>
      <c r="AK80" s="315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</row>
    <row r="81" spans="1:65" s="53" customFormat="1" x14ac:dyDescent="0.2">
      <c r="A81" s="2"/>
      <c r="B81" s="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62"/>
      <c r="AE81" s="317"/>
      <c r="AF81" s="317"/>
      <c r="AG81" s="317"/>
      <c r="AH81" s="317"/>
      <c r="AI81" s="317"/>
      <c r="AJ81" s="317"/>
      <c r="AK81" s="315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</row>
    <row r="82" spans="1:65" s="53" customFormat="1" x14ac:dyDescent="0.2">
      <c r="A82" s="2"/>
      <c r="B82" s="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62"/>
      <c r="AE82" s="317"/>
      <c r="AF82" s="317"/>
      <c r="AG82" s="317"/>
      <c r="AH82" s="317"/>
      <c r="AI82" s="317"/>
      <c r="AJ82" s="317"/>
      <c r="AK82" s="315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</row>
    <row r="83" spans="1:65" s="53" customFormat="1" x14ac:dyDescent="0.2">
      <c r="A83" s="2"/>
      <c r="B83" s="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62"/>
      <c r="AE83" s="317"/>
      <c r="AF83" s="317"/>
      <c r="AG83" s="317"/>
      <c r="AH83" s="317"/>
      <c r="AI83" s="317"/>
      <c r="AJ83" s="317"/>
      <c r="AK83" s="315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</row>
    <row r="84" spans="1:65" s="53" customFormat="1" x14ac:dyDescent="0.2">
      <c r="A84" s="2"/>
      <c r="B84" s="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62"/>
      <c r="AE84" s="317"/>
      <c r="AF84" s="317"/>
      <c r="AG84" s="317"/>
      <c r="AH84" s="317"/>
      <c r="AI84" s="317"/>
      <c r="AJ84" s="317"/>
      <c r="AK84" s="315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</row>
    <row r="85" spans="1:65" s="53" customFormat="1" x14ac:dyDescent="0.2">
      <c r="A85" s="2"/>
      <c r="B85" s="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62"/>
      <c r="AE85" s="317"/>
      <c r="AF85" s="317"/>
      <c r="AG85" s="317"/>
      <c r="AH85" s="317"/>
      <c r="AI85" s="317"/>
      <c r="AJ85" s="317"/>
      <c r="AK85" s="315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</row>
    <row r="86" spans="1:65" s="53" customFormat="1" x14ac:dyDescent="0.2">
      <c r="A86" s="2"/>
      <c r="B86" s="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62"/>
      <c r="AE86" s="317"/>
      <c r="AF86" s="317"/>
      <c r="AG86" s="317"/>
      <c r="AH86" s="317"/>
      <c r="AI86" s="317"/>
      <c r="AJ86" s="317"/>
      <c r="AK86" s="315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</row>
    <row r="87" spans="1:65" s="53" customFormat="1" x14ac:dyDescent="0.2">
      <c r="A87" s="2"/>
      <c r="B87" s="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62"/>
      <c r="AE87" s="317"/>
      <c r="AF87" s="317"/>
      <c r="AG87" s="317"/>
      <c r="AH87" s="317"/>
      <c r="AI87" s="317"/>
      <c r="AJ87" s="317"/>
      <c r="AK87" s="315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</row>
    <row r="88" spans="1:65" s="53" customFormat="1" x14ac:dyDescent="0.2">
      <c r="A88" s="2"/>
      <c r="B88" s="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62"/>
      <c r="AE88" s="317"/>
      <c r="AF88" s="317"/>
      <c r="AG88" s="317"/>
      <c r="AH88" s="317"/>
      <c r="AI88" s="317"/>
      <c r="AJ88" s="317"/>
      <c r="AK88" s="315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</row>
    <row r="89" spans="1:65" s="53" customFormat="1" x14ac:dyDescent="0.2">
      <c r="A89" s="2"/>
      <c r="B89" s="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62"/>
      <c r="AE89" s="317"/>
      <c r="AF89" s="317"/>
      <c r="AG89" s="317"/>
      <c r="AH89" s="317"/>
      <c r="AI89" s="317"/>
      <c r="AJ89" s="317"/>
      <c r="AK89" s="315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</row>
    <row r="90" spans="1:65" s="53" customFormat="1" x14ac:dyDescent="0.2">
      <c r="A90" s="2"/>
      <c r="B90" s="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62"/>
      <c r="AE90" s="317"/>
      <c r="AF90" s="317"/>
      <c r="AG90" s="317"/>
      <c r="AH90" s="317"/>
      <c r="AI90" s="317"/>
      <c r="AJ90" s="317"/>
      <c r="AK90" s="315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</row>
    <row r="91" spans="1:65" s="53" customFormat="1" x14ac:dyDescent="0.2">
      <c r="A91" s="2"/>
      <c r="B91" s="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62"/>
      <c r="AE91" s="317"/>
      <c r="AF91" s="317"/>
      <c r="AG91" s="317"/>
      <c r="AH91" s="317"/>
      <c r="AI91" s="317"/>
      <c r="AJ91" s="317"/>
      <c r="AK91" s="315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</row>
    <row r="92" spans="1:65" s="53" customFormat="1" x14ac:dyDescent="0.2">
      <c r="A92" s="2"/>
      <c r="B92" s="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62"/>
      <c r="AE92" s="317"/>
      <c r="AF92" s="317"/>
      <c r="AG92" s="317"/>
      <c r="AH92" s="317"/>
      <c r="AI92" s="317"/>
      <c r="AJ92" s="317"/>
      <c r="AK92" s="315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</row>
    <row r="93" spans="1:65" s="53" customFormat="1" x14ac:dyDescent="0.2">
      <c r="A93" s="2"/>
      <c r="B93" s="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62"/>
      <c r="AE93" s="317"/>
      <c r="AF93" s="317"/>
      <c r="AG93" s="317"/>
      <c r="AH93" s="317"/>
      <c r="AI93" s="317"/>
      <c r="AJ93" s="317"/>
      <c r="AK93" s="315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</row>
    <row r="94" spans="1:65" s="53" customFormat="1" x14ac:dyDescent="0.2">
      <c r="A94" s="2"/>
      <c r="B94" s="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62"/>
      <c r="AE94" s="317"/>
      <c r="AF94" s="317"/>
      <c r="AG94" s="317"/>
      <c r="AH94" s="317"/>
      <c r="AI94" s="317"/>
      <c r="AJ94" s="317"/>
      <c r="AK94" s="315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</row>
    <row r="95" spans="1:65" s="53" customFormat="1" x14ac:dyDescent="0.2">
      <c r="A95" s="2"/>
      <c r="B95" s="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62"/>
      <c r="AE95" s="317"/>
      <c r="AF95" s="317"/>
      <c r="AG95" s="317"/>
      <c r="AH95" s="317"/>
      <c r="AI95" s="317"/>
      <c r="AJ95" s="317"/>
      <c r="AK95" s="315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</row>
    <row r="96" spans="1:65" s="53" customFormat="1" x14ac:dyDescent="0.2">
      <c r="A96" s="2"/>
      <c r="B96" s="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62"/>
      <c r="AE96" s="317"/>
      <c r="AF96" s="317"/>
      <c r="AG96" s="317"/>
      <c r="AH96" s="317"/>
      <c r="AI96" s="317"/>
      <c r="AJ96" s="317"/>
      <c r="AK96" s="315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</row>
    <row r="97" spans="1:65" s="53" customFormat="1" x14ac:dyDescent="0.2">
      <c r="A97" s="2"/>
      <c r="B97" s="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62"/>
      <c r="AE97" s="317"/>
      <c r="AF97" s="317"/>
      <c r="AG97" s="317"/>
      <c r="AH97" s="317"/>
      <c r="AI97" s="317"/>
      <c r="AJ97" s="317"/>
      <c r="AK97" s="315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  <c r="BM97" s="62"/>
    </row>
    <row r="98" spans="1:65" s="53" customFormat="1" x14ac:dyDescent="0.2">
      <c r="A98" s="2"/>
      <c r="B98" s="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62"/>
      <c r="AE98" s="317"/>
      <c r="AF98" s="317"/>
      <c r="AG98" s="317"/>
      <c r="AH98" s="317"/>
      <c r="AI98" s="317"/>
      <c r="AJ98" s="317"/>
      <c r="AK98" s="315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  <c r="BM98" s="62"/>
    </row>
    <row r="99" spans="1:65" s="53" customFormat="1" x14ac:dyDescent="0.2">
      <c r="A99" s="2"/>
      <c r="B99" s="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62"/>
      <c r="AE99" s="317"/>
      <c r="AF99" s="317"/>
      <c r="AG99" s="317"/>
      <c r="AH99" s="317"/>
      <c r="AI99" s="317"/>
      <c r="AJ99" s="317"/>
      <c r="AK99" s="315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</row>
    <row r="100" spans="1:65" s="53" customFormat="1" x14ac:dyDescent="0.2">
      <c r="A100" s="2"/>
      <c r="B100" s="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62"/>
      <c r="AE100" s="317"/>
      <c r="AF100" s="317"/>
      <c r="AG100" s="317"/>
      <c r="AH100" s="317"/>
      <c r="AI100" s="317"/>
      <c r="AJ100" s="317"/>
      <c r="AK100" s="315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</row>
    <row r="101" spans="1:65" s="53" customFormat="1" x14ac:dyDescent="0.2">
      <c r="A101" s="2"/>
      <c r="B101" s="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62"/>
      <c r="AE101" s="317"/>
      <c r="AF101" s="317"/>
      <c r="AG101" s="317"/>
      <c r="AH101" s="317"/>
      <c r="AI101" s="317"/>
      <c r="AJ101" s="317"/>
      <c r="AK101" s="315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  <c r="BM101" s="62"/>
    </row>
    <row r="102" spans="1:65" s="53" customFormat="1" x14ac:dyDescent="0.2">
      <c r="A102" s="2"/>
      <c r="B102" s="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62"/>
      <c r="AE102" s="317"/>
      <c r="AF102" s="317"/>
      <c r="AG102" s="317"/>
      <c r="AH102" s="317"/>
      <c r="AI102" s="317"/>
      <c r="AJ102" s="317"/>
      <c r="AK102" s="315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  <c r="BK102" s="62"/>
      <c r="BL102" s="62"/>
      <c r="BM102" s="62"/>
    </row>
    <row r="103" spans="1:65" s="53" customFormat="1" x14ac:dyDescent="0.2">
      <c r="A103" s="2"/>
      <c r="B103" s="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62"/>
      <c r="AE103" s="317"/>
      <c r="AF103" s="317"/>
      <c r="AG103" s="317"/>
      <c r="AH103" s="317"/>
      <c r="AI103" s="317"/>
      <c r="AJ103" s="317"/>
      <c r="AK103" s="315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</row>
    <row r="104" spans="1:65" s="53" customFormat="1" x14ac:dyDescent="0.2">
      <c r="A104" s="2"/>
      <c r="B104" s="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62"/>
      <c r="AE104" s="317"/>
      <c r="AF104" s="317"/>
      <c r="AG104" s="317"/>
      <c r="AH104" s="317"/>
      <c r="AI104" s="317"/>
      <c r="AJ104" s="317"/>
      <c r="AK104" s="315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</row>
    <row r="105" spans="1:65" s="53" customFormat="1" x14ac:dyDescent="0.2">
      <c r="A105" s="2"/>
      <c r="B105" s="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62"/>
      <c r="AE105" s="317"/>
      <c r="AF105" s="317"/>
      <c r="AG105" s="317"/>
      <c r="AH105" s="317"/>
      <c r="AI105" s="317"/>
      <c r="AJ105" s="317"/>
      <c r="AK105" s="315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</row>
    <row r="106" spans="1:65" s="53" customFormat="1" x14ac:dyDescent="0.2">
      <c r="A106" s="2"/>
      <c r="B106" s="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62"/>
      <c r="AE106" s="317"/>
      <c r="AF106" s="317"/>
      <c r="AG106" s="317"/>
      <c r="AH106" s="317"/>
      <c r="AI106" s="317"/>
      <c r="AJ106" s="317"/>
      <c r="AK106" s="315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  <c r="BL106" s="62"/>
      <c r="BM106" s="62"/>
    </row>
    <row r="107" spans="1:65" s="53" customFormat="1" x14ac:dyDescent="0.2">
      <c r="A107" s="2"/>
      <c r="B107" s="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62"/>
      <c r="AE107" s="317"/>
      <c r="AF107" s="317"/>
      <c r="AG107" s="317"/>
      <c r="AH107" s="317"/>
      <c r="AI107" s="317"/>
      <c r="AJ107" s="317"/>
      <c r="AK107" s="315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</row>
    <row r="108" spans="1:65" s="53" customFormat="1" x14ac:dyDescent="0.2">
      <c r="A108" s="2"/>
      <c r="B108" s="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62"/>
      <c r="AE108" s="317"/>
      <c r="AF108" s="317"/>
      <c r="AG108" s="317"/>
      <c r="AH108" s="317"/>
      <c r="AI108" s="317"/>
      <c r="AJ108" s="317"/>
      <c r="AK108" s="315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</row>
    <row r="109" spans="1:65" s="53" customFormat="1" x14ac:dyDescent="0.2">
      <c r="A109" s="2"/>
      <c r="B109" s="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62"/>
      <c r="AE109" s="317"/>
      <c r="AF109" s="317"/>
      <c r="AG109" s="317"/>
      <c r="AH109" s="317"/>
      <c r="AI109" s="317"/>
      <c r="AJ109" s="317"/>
      <c r="AK109" s="315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</row>
    <row r="110" spans="1:65" s="53" customFormat="1" x14ac:dyDescent="0.2">
      <c r="A110" s="2"/>
      <c r="B110" s="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62"/>
      <c r="AE110" s="317"/>
      <c r="AF110" s="317"/>
      <c r="AG110" s="317"/>
      <c r="AH110" s="317"/>
      <c r="AI110" s="317"/>
      <c r="AJ110" s="317"/>
      <c r="AK110" s="315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</row>
    <row r="111" spans="1:65" s="53" customFormat="1" x14ac:dyDescent="0.2">
      <c r="A111" s="2"/>
      <c r="B111" s="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62"/>
      <c r="AE111" s="317"/>
      <c r="AF111" s="317"/>
      <c r="AG111" s="317"/>
      <c r="AH111" s="317"/>
      <c r="AI111" s="317"/>
      <c r="AJ111" s="317"/>
      <c r="AK111" s="315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</row>
    <row r="112" spans="1:65" s="53" customFormat="1" x14ac:dyDescent="0.2">
      <c r="A112" s="2"/>
      <c r="B112" s="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62"/>
      <c r="AE112" s="317"/>
      <c r="AF112" s="317"/>
      <c r="AG112" s="317"/>
      <c r="AH112" s="317"/>
      <c r="AI112" s="317"/>
      <c r="AJ112" s="317"/>
      <c r="AK112" s="315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</row>
    <row r="113" spans="1:65" s="53" customFormat="1" x14ac:dyDescent="0.2">
      <c r="A113" s="2"/>
      <c r="B113" s="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62"/>
      <c r="AE113" s="317"/>
      <c r="AF113" s="317"/>
      <c r="AG113" s="317"/>
      <c r="AH113" s="317"/>
      <c r="AI113" s="317"/>
      <c r="AJ113" s="317"/>
      <c r="AK113" s="315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</row>
    <row r="114" spans="1:65" s="53" customFormat="1" x14ac:dyDescent="0.2">
      <c r="A114" s="2"/>
      <c r="B114" s="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62"/>
      <c r="AE114" s="317"/>
      <c r="AF114" s="317"/>
      <c r="AG114" s="317"/>
      <c r="AH114" s="317"/>
      <c r="AI114" s="317"/>
      <c r="AJ114" s="317"/>
      <c r="AK114" s="315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</row>
    <row r="115" spans="1:65" s="53" customFormat="1" x14ac:dyDescent="0.2">
      <c r="A115" s="2"/>
      <c r="B115" s="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62"/>
      <c r="AE115" s="317"/>
      <c r="AF115" s="317"/>
      <c r="AG115" s="317"/>
      <c r="AH115" s="317"/>
      <c r="AI115" s="317"/>
      <c r="AJ115" s="317"/>
      <c r="AK115" s="315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</row>
    <row r="116" spans="1:65" s="53" customFormat="1" x14ac:dyDescent="0.2">
      <c r="A116" s="2"/>
      <c r="B116" s="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62"/>
      <c r="AE116" s="317"/>
      <c r="AF116" s="317"/>
      <c r="AG116" s="317"/>
      <c r="AH116" s="317"/>
      <c r="AI116" s="317"/>
      <c r="AJ116" s="317"/>
      <c r="AK116" s="315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  <c r="BL116" s="62"/>
      <c r="BM116" s="62"/>
    </row>
    <row r="117" spans="1:65" s="53" customFormat="1" x14ac:dyDescent="0.2">
      <c r="A117" s="2"/>
      <c r="B117" s="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62"/>
      <c r="AE117" s="317"/>
      <c r="AF117" s="317"/>
      <c r="AG117" s="317"/>
      <c r="AH117" s="317"/>
      <c r="AI117" s="317"/>
      <c r="AJ117" s="317"/>
      <c r="AK117" s="315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</row>
    <row r="118" spans="1:65" s="53" customFormat="1" x14ac:dyDescent="0.2">
      <c r="A118" s="2"/>
      <c r="B118" s="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62"/>
      <c r="AE118" s="317"/>
      <c r="AF118" s="317"/>
      <c r="AG118" s="317"/>
      <c r="AH118" s="317"/>
      <c r="AI118" s="317"/>
      <c r="AJ118" s="317"/>
      <c r="AK118" s="315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  <c r="BL118" s="62"/>
      <c r="BM118" s="62"/>
    </row>
    <row r="119" spans="1:65" s="53" customFormat="1" x14ac:dyDescent="0.2">
      <c r="A119" s="2"/>
      <c r="B119" s="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62"/>
      <c r="AE119" s="317"/>
      <c r="AF119" s="317"/>
      <c r="AG119" s="317"/>
      <c r="AH119" s="317"/>
      <c r="AI119" s="317"/>
      <c r="AJ119" s="317"/>
      <c r="AK119" s="315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2"/>
      <c r="BM119" s="62"/>
    </row>
    <row r="120" spans="1:65" s="53" customFormat="1" x14ac:dyDescent="0.2">
      <c r="A120" s="2"/>
      <c r="B120" s="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62"/>
      <c r="AE120" s="317"/>
      <c r="AF120" s="317"/>
      <c r="AG120" s="317"/>
      <c r="AH120" s="317"/>
      <c r="AI120" s="317"/>
      <c r="AJ120" s="317"/>
      <c r="AK120" s="315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2"/>
      <c r="BM120" s="62"/>
    </row>
    <row r="121" spans="1:65" s="53" customFormat="1" x14ac:dyDescent="0.2">
      <c r="A121" s="2"/>
      <c r="B121" s="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62"/>
      <c r="AE121" s="317"/>
      <c r="AF121" s="317"/>
      <c r="AG121" s="317"/>
      <c r="AH121" s="317"/>
      <c r="AI121" s="317"/>
      <c r="AJ121" s="317"/>
      <c r="AK121" s="315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</row>
    <row r="122" spans="1:65" s="53" customFormat="1" x14ac:dyDescent="0.2">
      <c r="A122" s="2"/>
      <c r="B122" s="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62"/>
      <c r="AE122" s="317"/>
      <c r="AF122" s="317"/>
      <c r="AG122" s="317"/>
      <c r="AH122" s="317"/>
      <c r="AI122" s="317"/>
      <c r="AJ122" s="317"/>
      <c r="AK122" s="315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  <c r="BI122" s="62"/>
      <c r="BJ122" s="62"/>
      <c r="BK122" s="62"/>
      <c r="BL122" s="62"/>
      <c r="BM122" s="62"/>
    </row>
    <row r="123" spans="1:65" s="53" customFormat="1" x14ac:dyDescent="0.2">
      <c r="A123" s="2"/>
      <c r="B123" s="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62"/>
      <c r="AE123" s="317"/>
      <c r="AF123" s="317"/>
      <c r="AG123" s="317"/>
      <c r="AH123" s="317"/>
      <c r="AI123" s="317"/>
      <c r="AJ123" s="317"/>
      <c r="AK123" s="315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</row>
    <row r="124" spans="1:65" s="53" customFormat="1" x14ac:dyDescent="0.2">
      <c r="A124" s="2"/>
      <c r="B124" s="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62"/>
      <c r="AE124" s="317"/>
      <c r="AF124" s="317"/>
      <c r="AG124" s="317"/>
      <c r="AH124" s="317"/>
      <c r="AI124" s="317"/>
      <c r="AJ124" s="317"/>
      <c r="AK124" s="315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</row>
    <row r="125" spans="1:65" s="53" customFormat="1" x14ac:dyDescent="0.2">
      <c r="A125" s="2"/>
      <c r="B125" s="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62"/>
      <c r="AE125" s="317"/>
      <c r="AF125" s="317"/>
      <c r="AG125" s="317"/>
      <c r="AH125" s="317"/>
      <c r="AI125" s="317"/>
      <c r="AJ125" s="317"/>
      <c r="AK125" s="315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</row>
    <row r="126" spans="1:65" s="53" customFormat="1" x14ac:dyDescent="0.2">
      <c r="A126" s="2"/>
      <c r="B126" s="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62"/>
      <c r="AE126" s="317"/>
      <c r="AF126" s="317"/>
      <c r="AG126" s="317"/>
      <c r="AH126" s="317"/>
      <c r="AI126" s="317"/>
      <c r="AJ126" s="317"/>
      <c r="AK126" s="315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</row>
    <row r="127" spans="1:65" s="53" customFormat="1" x14ac:dyDescent="0.2">
      <c r="A127" s="2"/>
      <c r="B127" s="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62"/>
      <c r="AE127" s="317"/>
      <c r="AF127" s="317"/>
      <c r="AG127" s="317"/>
      <c r="AH127" s="317"/>
      <c r="AI127" s="317"/>
      <c r="AJ127" s="317"/>
      <c r="AK127" s="315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</row>
    <row r="128" spans="1:65" s="53" customFormat="1" x14ac:dyDescent="0.2">
      <c r="A128" s="2"/>
      <c r="B128" s="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62"/>
      <c r="AE128" s="317"/>
      <c r="AF128" s="317"/>
      <c r="AG128" s="317"/>
      <c r="AH128" s="317"/>
      <c r="AI128" s="317"/>
      <c r="AJ128" s="317"/>
      <c r="AK128" s="315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  <c r="BI128" s="62"/>
      <c r="BJ128" s="62"/>
      <c r="BK128" s="62"/>
      <c r="BL128" s="62"/>
      <c r="BM128" s="62"/>
    </row>
    <row r="129" spans="1:65" s="53" customFormat="1" x14ac:dyDescent="0.2">
      <c r="A129" s="2"/>
      <c r="B129" s="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62"/>
      <c r="AE129" s="317"/>
      <c r="AF129" s="317"/>
      <c r="AG129" s="317"/>
      <c r="AH129" s="317"/>
      <c r="AI129" s="317"/>
      <c r="AJ129" s="317"/>
      <c r="AK129" s="315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</row>
    <row r="130" spans="1:65" s="53" customFormat="1" x14ac:dyDescent="0.2">
      <c r="A130" s="2"/>
      <c r="B130" s="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62"/>
      <c r="AE130" s="317"/>
      <c r="AF130" s="317"/>
      <c r="AG130" s="317"/>
      <c r="AH130" s="317"/>
      <c r="AI130" s="317"/>
      <c r="AJ130" s="317"/>
      <c r="AK130" s="315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</row>
    <row r="131" spans="1:65" s="53" customFormat="1" x14ac:dyDescent="0.2">
      <c r="A131" s="2"/>
      <c r="B131" s="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62"/>
      <c r="AE131" s="317"/>
      <c r="AF131" s="317"/>
      <c r="AG131" s="317"/>
      <c r="AH131" s="317"/>
      <c r="AI131" s="317"/>
      <c r="AJ131" s="317"/>
      <c r="AK131" s="315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  <c r="BL131" s="62"/>
      <c r="BM131" s="62"/>
    </row>
    <row r="132" spans="1:65" s="53" customFormat="1" x14ac:dyDescent="0.2">
      <c r="A132" s="2"/>
      <c r="B132" s="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62"/>
      <c r="AE132" s="317"/>
      <c r="AF132" s="317"/>
      <c r="AG132" s="317"/>
      <c r="AH132" s="317"/>
      <c r="AI132" s="317"/>
      <c r="AJ132" s="317"/>
      <c r="AK132" s="315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</row>
    <row r="133" spans="1:65" s="53" customFormat="1" x14ac:dyDescent="0.2">
      <c r="A133" s="2"/>
      <c r="B133" s="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62"/>
      <c r="AE133" s="317"/>
      <c r="AF133" s="317"/>
      <c r="AG133" s="317"/>
      <c r="AH133" s="317"/>
      <c r="AI133" s="317"/>
      <c r="AJ133" s="317"/>
      <c r="AK133" s="315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2"/>
      <c r="BM133" s="62"/>
    </row>
    <row r="134" spans="1:65" s="53" customFormat="1" x14ac:dyDescent="0.2">
      <c r="A134" s="2"/>
      <c r="B134" s="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62"/>
      <c r="AE134" s="317"/>
      <c r="AF134" s="317"/>
      <c r="AG134" s="317"/>
      <c r="AH134" s="317"/>
      <c r="AI134" s="317"/>
      <c r="AJ134" s="317"/>
      <c r="AK134" s="315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  <c r="BL134" s="62"/>
      <c r="BM134" s="62"/>
    </row>
    <row r="135" spans="1:65" s="53" customFormat="1" x14ac:dyDescent="0.2">
      <c r="A135" s="2"/>
      <c r="B135" s="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62"/>
      <c r="AE135" s="317"/>
      <c r="AF135" s="317"/>
      <c r="AG135" s="317"/>
      <c r="AH135" s="317"/>
      <c r="AI135" s="317"/>
      <c r="AJ135" s="317"/>
      <c r="AK135" s="315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  <c r="BM135" s="62"/>
    </row>
    <row r="136" spans="1:65" s="53" customFormat="1" x14ac:dyDescent="0.2">
      <c r="A136" s="2"/>
      <c r="B136" s="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62"/>
      <c r="AE136" s="317"/>
      <c r="AF136" s="317"/>
      <c r="AG136" s="317"/>
      <c r="AH136" s="317"/>
      <c r="AI136" s="317"/>
      <c r="AJ136" s="317"/>
      <c r="AK136" s="315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2"/>
      <c r="BM136" s="62"/>
    </row>
    <row r="137" spans="1:65" s="53" customFormat="1" x14ac:dyDescent="0.2">
      <c r="A137" s="2"/>
      <c r="B137" s="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62"/>
      <c r="AE137" s="317"/>
      <c r="AF137" s="317"/>
      <c r="AG137" s="317"/>
      <c r="AH137" s="317"/>
      <c r="AI137" s="317"/>
      <c r="AJ137" s="317"/>
      <c r="AK137" s="315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</row>
    <row r="138" spans="1:65" s="53" customFormat="1" x14ac:dyDescent="0.2">
      <c r="A138" s="2"/>
      <c r="B138" s="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62"/>
      <c r="AE138" s="317"/>
      <c r="AF138" s="317"/>
      <c r="AG138" s="317"/>
      <c r="AH138" s="317"/>
      <c r="AI138" s="317"/>
      <c r="AJ138" s="317"/>
      <c r="AK138" s="315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  <c r="BF138" s="62"/>
      <c r="BG138" s="62"/>
      <c r="BH138" s="62"/>
      <c r="BI138" s="62"/>
      <c r="BJ138" s="62"/>
      <c r="BK138" s="62"/>
      <c r="BL138" s="62"/>
      <c r="BM138" s="62"/>
    </row>
    <row r="139" spans="1:65" s="53" customFormat="1" x14ac:dyDescent="0.2">
      <c r="A139" s="2"/>
      <c r="B139" s="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62"/>
      <c r="AE139" s="317"/>
      <c r="AF139" s="317"/>
      <c r="AG139" s="317"/>
      <c r="AH139" s="317"/>
      <c r="AI139" s="317"/>
      <c r="AJ139" s="317"/>
      <c r="AK139" s="315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  <c r="BM139" s="62"/>
    </row>
    <row r="140" spans="1:65" s="53" customFormat="1" x14ac:dyDescent="0.2">
      <c r="A140" s="2"/>
      <c r="B140" s="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62"/>
      <c r="AE140" s="317"/>
      <c r="AF140" s="317"/>
      <c r="AG140" s="317"/>
      <c r="AH140" s="317"/>
      <c r="AI140" s="317"/>
      <c r="AJ140" s="317"/>
      <c r="AK140" s="315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/>
      <c r="BH140" s="62"/>
      <c r="BI140" s="62"/>
      <c r="BJ140" s="62"/>
      <c r="BK140" s="62"/>
      <c r="BL140" s="62"/>
      <c r="BM140" s="62"/>
    </row>
    <row r="141" spans="1:65" s="53" customFormat="1" x14ac:dyDescent="0.2">
      <c r="A141" s="2"/>
      <c r="B141" s="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62"/>
      <c r="AE141" s="317"/>
      <c r="AF141" s="317"/>
      <c r="AG141" s="317"/>
      <c r="AH141" s="317"/>
      <c r="AI141" s="317"/>
      <c r="AJ141" s="317"/>
      <c r="AK141" s="315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</row>
    <row r="142" spans="1:65" s="53" customFormat="1" x14ac:dyDescent="0.2">
      <c r="A142" s="2"/>
      <c r="B142" s="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62"/>
      <c r="AE142" s="317"/>
      <c r="AF142" s="317"/>
      <c r="AG142" s="317"/>
      <c r="AH142" s="317"/>
      <c r="AI142" s="317"/>
      <c r="AJ142" s="317"/>
      <c r="AK142" s="315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62"/>
      <c r="BM142" s="62"/>
    </row>
    <row r="143" spans="1:65" s="53" customFormat="1" x14ac:dyDescent="0.2">
      <c r="A143" s="2"/>
      <c r="B143" s="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62"/>
      <c r="AE143" s="317"/>
      <c r="AF143" s="317"/>
      <c r="AG143" s="317"/>
      <c r="AH143" s="317"/>
      <c r="AI143" s="317"/>
      <c r="AJ143" s="317"/>
      <c r="AK143" s="315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  <c r="BF143" s="62"/>
      <c r="BG143" s="62"/>
      <c r="BH143" s="62"/>
      <c r="BI143" s="62"/>
      <c r="BJ143" s="62"/>
      <c r="BK143" s="62"/>
      <c r="BL143" s="62"/>
      <c r="BM143" s="62"/>
    </row>
    <row r="144" spans="1:65" s="53" customFormat="1" x14ac:dyDescent="0.2">
      <c r="A144" s="2"/>
      <c r="B144" s="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62"/>
      <c r="AE144" s="317"/>
      <c r="AF144" s="317"/>
      <c r="AG144" s="317"/>
      <c r="AH144" s="317"/>
      <c r="AI144" s="317"/>
      <c r="AJ144" s="317"/>
      <c r="AK144" s="315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</row>
    <row r="145" spans="1:65" s="53" customFormat="1" x14ac:dyDescent="0.2">
      <c r="A145" s="2"/>
      <c r="B145" s="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62"/>
      <c r="AE145" s="317"/>
      <c r="AF145" s="317"/>
      <c r="AG145" s="317"/>
      <c r="AH145" s="317"/>
      <c r="AI145" s="317"/>
      <c r="AJ145" s="317"/>
      <c r="AK145" s="315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62"/>
      <c r="BM145" s="62"/>
    </row>
    <row r="146" spans="1:65" s="53" customFormat="1" x14ac:dyDescent="0.2">
      <c r="A146" s="2"/>
      <c r="B146" s="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62"/>
      <c r="AE146" s="317"/>
      <c r="AF146" s="317"/>
      <c r="AG146" s="317"/>
      <c r="AH146" s="317"/>
      <c r="AI146" s="317"/>
      <c r="AJ146" s="317"/>
      <c r="AK146" s="315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</row>
    <row r="147" spans="1:65" s="53" customFormat="1" x14ac:dyDescent="0.2">
      <c r="A147" s="2"/>
      <c r="B147" s="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62"/>
      <c r="AE147" s="317"/>
      <c r="AF147" s="317"/>
      <c r="AG147" s="317"/>
      <c r="AH147" s="317"/>
      <c r="AI147" s="317"/>
      <c r="AJ147" s="317"/>
      <c r="AK147" s="315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2"/>
      <c r="BM147" s="62"/>
    </row>
    <row r="148" spans="1:65" s="53" customFormat="1" x14ac:dyDescent="0.2">
      <c r="A148" s="2"/>
      <c r="B148" s="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62"/>
      <c r="AE148" s="317"/>
      <c r="AF148" s="317"/>
      <c r="AG148" s="317"/>
      <c r="AH148" s="317"/>
      <c r="AI148" s="317"/>
      <c r="AJ148" s="317"/>
      <c r="AK148" s="315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  <c r="BL148" s="62"/>
      <c r="BM148" s="62"/>
    </row>
    <row r="149" spans="1:65" s="53" customFormat="1" x14ac:dyDescent="0.2">
      <c r="A149" s="2"/>
      <c r="B149" s="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62"/>
      <c r="AE149" s="317"/>
      <c r="AF149" s="317"/>
      <c r="AG149" s="317"/>
      <c r="AH149" s="317"/>
      <c r="AI149" s="317"/>
      <c r="AJ149" s="317"/>
      <c r="AK149" s="315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  <c r="BM149" s="62"/>
    </row>
    <row r="150" spans="1:65" s="53" customFormat="1" x14ac:dyDescent="0.2">
      <c r="A150" s="2"/>
      <c r="B150" s="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62"/>
      <c r="AE150" s="317"/>
      <c r="AF150" s="317"/>
      <c r="AG150" s="317"/>
      <c r="AH150" s="317"/>
      <c r="AI150" s="317"/>
      <c r="AJ150" s="317"/>
      <c r="AK150" s="315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</row>
    <row r="151" spans="1:65" s="53" customFormat="1" x14ac:dyDescent="0.2">
      <c r="A151" s="2"/>
      <c r="B151" s="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62"/>
      <c r="AE151" s="317"/>
      <c r="AF151" s="317"/>
      <c r="AG151" s="317"/>
      <c r="AH151" s="317"/>
      <c r="AI151" s="317"/>
      <c r="AJ151" s="317"/>
      <c r="AK151" s="315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  <c r="BK151" s="62"/>
      <c r="BL151" s="62"/>
      <c r="BM151" s="62"/>
    </row>
    <row r="152" spans="1:65" s="53" customFormat="1" x14ac:dyDescent="0.2">
      <c r="A152" s="2"/>
      <c r="B152" s="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62"/>
      <c r="AE152" s="317"/>
      <c r="AF152" s="317"/>
      <c r="AG152" s="317"/>
      <c r="AH152" s="317"/>
      <c r="AI152" s="317"/>
      <c r="AJ152" s="317"/>
      <c r="AK152" s="315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  <c r="BL152" s="62"/>
      <c r="BM152" s="62"/>
    </row>
    <row r="153" spans="1:65" s="53" customFormat="1" x14ac:dyDescent="0.2">
      <c r="A153" s="2"/>
      <c r="B153" s="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62"/>
      <c r="AE153" s="317"/>
      <c r="AF153" s="317"/>
      <c r="AG153" s="317"/>
      <c r="AH153" s="317"/>
      <c r="AI153" s="317"/>
      <c r="AJ153" s="317"/>
      <c r="AK153" s="315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  <c r="BK153" s="62"/>
      <c r="BL153" s="62"/>
      <c r="BM153" s="62"/>
    </row>
    <row r="154" spans="1:65" s="53" customFormat="1" x14ac:dyDescent="0.2">
      <c r="A154" s="2"/>
      <c r="B154" s="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62"/>
      <c r="AE154" s="317"/>
      <c r="AF154" s="317"/>
      <c r="AG154" s="317"/>
      <c r="AH154" s="317"/>
      <c r="AI154" s="317"/>
      <c r="AJ154" s="317"/>
      <c r="AK154" s="315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  <c r="BM154" s="62"/>
    </row>
    <row r="155" spans="1:65" s="53" customFormat="1" x14ac:dyDescent="0.2">
      <c r="A155" s="2"/>
      <c r="B155" s="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62"/>
      <c r="AE155" s="317"/>
      <c r="AF155" s="317"/>
      <c r="AG155" s="317"/>
      <c r="AH155" s="317"/>
      <c r="AI155" s="317"/>
      <c r="AJ155" s="317"/>
      <c r="AK155" s="315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  <c r="BM155" s="62"/>
    </row>
    <row r="156" spans="1:65" s="53" customFormat="1" x14ac:dyDescent="0.2">
      <c r="A156" s="2"/>
      <c r="B156" s="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62"/>
      <c r="AE156" s="317"/>
      <c r="AF156" s="317"/>
      <c r="AG156" s="317"/>
      <c r="AH156" s="317"/>
      <c r="AI156" s="317"/>
      <c r="AJ156" s="317"/>
      <c r="AK156" s="315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</row>
    <row r="157" spans="1:65" s="53" customFormat="1" x14ac:dyDescent="0.2">
      <c r="A157" s="2"/>
      <c r="B157" s="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62"/>
      <c r="AE157" s="317"/>
      <c r="AF157" s="317"/>
      <c r="AG157" s="317"/>
      <c r="AH157" s="317"/>
      <c r="AI157" s="317"/>
      <c r="AJ157" s="317"/>
      <c r="AK157" s="315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</row>
    <row r="158" spans="1:65" s="53" customFormat="1" x14ac:dyDescent="0.2">
      <c r="A158" s="2"/>
      <c r="B158" s="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62"/>
      <c r="AE158" s="317"/>
      <c r="AF158" s="317"/>
      <c r="AG158" s="317"/>
      <c r="AH158" s="317"/>
      <c r="AI158" s="317"/>
      <c r="AJ158" s="317"/>
      <c r="AK158" s="315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  <c r="BL158" s="62"/>
      <c r="BM158" s="62"/>
    </row>
    <row r="159" spans="1:65" s="53" customFormat="1" x14ac:dyDescent="0.2">
      <c r="A159" s="2"/>
      <c r="B159" s="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62"/>
      <c r="AE159" s="317"/>
      <c r="AF159" s="317"/>
      <c r="AG159" s="317"/>
      <c r="AH159" s="317"/>
      <c r="AI159" s="317"/>
      <c r="AJ159" s="317"/>
      <c r="AK159" s="315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  <c r="BM159" s="62"/>
    </row>
    <row r="160" spans="1:65" s="53" customFormat="1" x14ac:dyDescent="0.2">
      <c r="A160" s="2"/>
      <c r="B160" s="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62"/>
      <c r="AE160" s="317"/>
      <c r="AF160" s="317"/>
      <c r="AG160" s="317"/>
      <c r="AH160" s="317"/>
      <c r="AI160" s="317"/>
      <c r="AJ160" s="317"/>
      <c r="AK160" s="315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2"/>
      <c r="BM160" s="62"/>
    </row>
    <row r="161" spans="1:65" s="53" customFormat="1" x14ac:dyDescent="0.2">
      <c r="A161" s="2"/>
      <c r="B161" s="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62"/>
      <c r="AE161" s="317"/>
      <c r="AF161" s="317"/>
      <c r="AG161" s="317"/>
      <c r="AH161" s="317"/>
      <c r="AI161" s="317"/>
      <c r="AJ161" s="317"/>
      <c r="AK161" s="315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  <c r="BM161" s="62"/>
    </row>
    <row r="162" spans="1:65" s="53" customFormat="1" x14ac:dyDescent="0.2">
      <c r="A162" s="2"/>
      <c r="B162" s="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62"/>
      <c r="AE162" s="317"/>
      <c r="AF162" s="317"/>
      <c r="AG162" s="317"/>
      <c r="AH162" s="317"/>
      <c r="AI162" s="317"/>
      <c r="AJ162" s="317"/>
      <c r="AK162" s="315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2"/>
      <c r="BM162" s="62"/>
    </row>
    <row r="163" spans="1:65" s="53" customFormat="1" x14ac:dyDescent="0.2">
      <c r="A163" s="2"/>
      <c r="B163" s="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62"/>
      <c r="AE163" s="317"/>
      <c r="AF163" s="317"/>
      <c r="AG163" s="317"/>
      <c r="AH163" s="317"/>
      <c r="AI163" s="317"/>
      <c r="AJ163" s="317"/>
      <c r="AK163" s="315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  <c r="BL163" s="62"/>
      <c r="BM163" s="62"/>
    </row>
    <row r="164" spans="1:65" s="53" customFormat="1" x14ac:dyDescent="0.2">
      <c r="A164" s="2"/>
      <c r="B164" s="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62"/>
      <c r="AE164" s="317"/>
      <c r="AF164" s="317"/>
      <c r="AG164" s="317"/>
      <c r="AH164" s="317"/>
      <c r="AI164" s="317"/>
      <c r="AJ164" s="317"/>
      <c r="AK164" s="315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  <c r="BM164" s="62"/>
    </row>
    <row r="165" spans="1:65" s="53" customFormat="1" x14ac:dyDescent="0.2">
      <c r="A165" s="2"/>
      <c r="B165" s="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62"/>
      <c r="AE165" s="317"/>
      <c r="AF165" s="317"/>
      <c r="AG165" s="317"/>
      <c r="AH165" s="317"/>
      <c r="AI165" s="317"/>
      <c r="AJ165" s="317"/>
      <c r="AK165" s="315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  <c r="BL165" s="62"/>
      <c r="BM165" s="62"/>
    </row>
    <row r="166" spans="1:65" s="53" customFormat="1" x14ac:dyDescent="0.2">
      <c r="A166" s="2"/>
      <c r="B166" s="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62"/>
      <c r="AE166" s="317"/>
      <c r="AF166" s="317"/>
      <c r="AG166" s="317"/>
      <c r="AH166" s="317"/>
      <c r="AI166" s="317"/>
      <c r="AJ166" s="317"/>
      <c r="AK166" s="315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  <c r="BI166" s="62"/>
      <c r="BJ166" s="62"/>
      <c r="BK166" s="62"/>
      <c r="BL166" s="62"/>
      <c r="BM166" s="62"/>
    </row>
    <row r="167" spans="1:65" s="53" customFormat="1" x14ac:dyDescent="0.2">
      <c r="A167" s="2"/>
      <c r="B167" s="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62"/>
      <c r="AE167" s="317"/>
      <c r="AF167" s="317"/>
      <c r="AG167" s="317"/>
      <c r="AH167" s="317"/>
      <c r="AI167" s="317"/>
      <c r="AJ167" s="317"/>
      <c r="AK167" s="315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  <c r="BL167" s="62"/>
      <c r="BM167" s="62"/>
    </row>
    <row r="168" spans="1:65" s="53" customFormat="1" x14ac:dyDescent="0.2">
      <c r="A168" s="2"/>
      <c r="B168" s="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62"/>
      <c r="AE168" s="317"/>
      <c r="AF168" s="317"/>
      <c r="AG168" s="317"/>
      <c r="AH168" s="317"/>
      <c r="AI168" s="317"/>
      <c r="AJ168" s="317"/>
      <c r="AK168" s="315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  <c r="BL168" s="62"/>
      <c r="BM168" s="62"/>
    </row>
    <row r="169" spans="1:65" s="53" customFormat="1" x14ac:dyDescent="0.2">
      <c r="A169" s="2"/>
      <c r="B169" s="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62"/>
      <c r="AE169" s="317"/>
      <c r="AF169" s="317"/>
      <c r="AG169" s="317"/>
      <c r="AH169" s="317"/>
      <c r="AI169" s="317"/>
      <c r="AJ169" s="317"/>
      <c r="AK169" s="315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  <c r="BM169" s="62"/>
    </row>
    <row r="170" spans="1:65" s="53" customFormat="1" x14ac:dyDescent="0.2">
      <c r="A170" s="2"/>
      <c r="B170" s="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62"/>
      <c r="AE170" s="317"/>
      <c r="AF170" s="317"/>
      <c r="AG170" s="317"/>
      <c r="AH170" s="317"/>
      <c r="AI170" s="317"/>
      <c r="AJ170" s="317"/>
      <c r="AK170" s="315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  <c r="BL170" s="62"/>
      <c r="BM170" s="62"/>
    </row>
    <row r="171" spans="1:65" s="53" customFormat="1" x14ac:dyDescent="0.2">
      <c r="A171" s="2"/>
      <c r="B171" s="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62"/>
      <c r="AE171" s="317"/>
      <c r="AF171" s="317"/>
      <c r="AG171" s="317"/>
      <c r="AH171" s="317"/>
      <c r="AI171" s="317"/>
      <c r="AJ171" s="317"/>
      <c r="AK171" s="315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62"/>
    </row>
    <row r="172" spans="1:65" s="53" customFormat="1" x14ac:dyDescent="0.2">
      <c r="A172" s="2"/>
      <c r="B172" s="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62"/>
      <c r="AE172" s="317"/>
      <c r="AF172" s="317"/>
      <c r="AG172" s="317"/>
      <c r="AH172" s="317"/>
      <c r="AI172" s="317"/>
      <c r="AJ172" s="317"/>
      <c r="AK172" s="315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  <c r="BL172" s="62"/>
      <c r="BM172" s="62"/>
    </row>
    <row r="173" spans="1:65" s="53" customFormat="1" x14ac:dyDescent="0.2">
      <c r="A173" s="2"/>
      <c r="B173" s="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62"/>
      <c r="AE173" s="317"/>
      <c r="AF173" s="317"/>
      <c r="AG173" s="317"/>
      <c r="AH173" s="317"/>
      <c r="AI173" s="317"/>
      <c r="AJ173" s="317"/>
      <c r="AK173" s="315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  <c r="BK173" s="62"/>
      <c r="BL173" s="62"/>
      <c r="BM173" s="62"/>
    </row>
    <row r="174" spans="1:65" s="53" customFormat="1" x14ac:dyDescent="0.2">
      <c r="A174" s="2"/>
      <c r="B174" s="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62"/>
      <c r="AE174" s="317"/>
      <c r="AF174" s="317"/>
      <c r="AG174" s="317"/>
      <c r="AH174" s="317"/>
      <c r="AI174" s="317"/>
      <c r="AJ174" s="317"/>
      <c r="AK174" s="315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</row>
    <row r="175" spans="1:65" s="53" customFormat="1" x14ac:dyDescent="0.2">
      <c r="A175" s="2"/>
      <c r="B175" s="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62"/>
      <c r="AE175" s="317"/>
      <c r="AF175" s="317"/>
      <c r="AG175" s="317"/>
      <c r="AH175" s="317"/>
      <c r="AI175" s="317"/>
      <c r="AJ175" s="317"/>
      <c r="AK175" s="315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2"/>
      <c r="BM175" s="62"/>
    </row>
    <row r="176" spans="1:65" s="53" customFormat="1" x14ac:dyDescent="0.2">
      <c r="A176" s="2"/>
      <c r="B176" s="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62"/>
      <c r="AE176" s="317"/>
      <c r="AF176" s="317"/>
      <c r="AG176" s="317"/>
      <c r="AH176" s="317"/>
      <c r="AI176" s="317"/>
      <c r="AJ176" s="317"/>
      <c r="AK176" s="315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  <c r="BL176" s="62"/>
      <c r="BM176" s="62"/>
    </row>
    <row r="177" spans="1:65" s="53" customFormat="1" x14ac:dyDescent="0.2">
      <c r="A177" s="2"/>
      <c r="B177" s="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62"/>
      <c r="AE177" s="317"/>
      <c r="AF177" s="317"/>
      <c r="AG177" s="317"/>
      <c r="AH177" s="317"/>
      <c r="AI177" s="317"/>
      <c r="AJ177" s="317"/>
      <c r="AK177" s="315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  <c r="BL177" s="62"/>
      <c r="BM177" s="62"/>
    </row>
    <row r="178" spans="1:65" s="53" customFormat="1" x14ac:dyDescent="0.2">
      <c r="A178" s="2"/>
      <c r="B178" s="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62"/>
      <c r="AE178" s="317"/>
      <c r="AF178" s="317"/>
      <c r="AG178" s="317"/>
      <c r="AH178" s="317"/>
      <c r="AI178" s="317"/>
      <c r="AJ178" s="317"/>
      <c r="AK178" s="315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2"/>
      <c r="BM178" s="62"/>
    </row>
    <row r="179" spans="1:65" s="53" customFormat="1" x14ac:dyDescent="0.2">
      <c r="A179" s="2"/>
      <c r="B179" s="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62"/>
      <c r="AE179" s="317"/>
      <c r="AF179" s="317"/>
      <c r="AG179" s="317"/>
      <c r="AH179" s="317"/>
      <c r="AI179" s="317"/>
      <c r="AJ179" s="317"/>
      <c r="AK179" s="315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  <c r="BD179" s="62"/>
      <c r="BE179" s="62"/>
      <c r="BF179" s="62"/>
      <c r="BG179" s="62"/>
      <c r="BH179" s="62"/>
      <c r="BI179" s="62"/>
      <c r="BJ179" s="62"/>
      <c r="BK179" s="62"/>
      <c r="BL179" s="62"/>
      <c r="BM179" s="62"/>
    </row>
    <row r="180" spans="1:65" s="53" customFormat="1" x14ac:dyDescent="0.2">
      <c r="A180" s="2"/>
      <c r="B180" s="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62"/>
      <c r="AE180" s="317"/>
      <c r="AF180" s="317"/>
      <c r="AG180" s="317"/>
      <c r="AH180" s="317"/>
      <c r="AI180" s="317"/>
      <c r="AJ180" s="317"/>
      <c r="AK180" s="315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  <c r="BD180" s="62"/>
      <c r="BE180" s="62"/>
      <c r="BF180" s="62"/>
      <c r="BG180" s="62"/>
      <c r="BH180" s="62"/>
      <c r="BI180" s="62"/>
      <c r="BJ180" s="62"/>
      <c r="BK180" s="62"/>
      <c r="BL180" s="62"/>
      <c r="BM180" s="62"/>
    </row>
    <row r="181" spans="1:65" s="53" customFormat="1" x14ac:dyDescent="0.2">
      <c r="A181" s="2"/>
      <c r="B181" s="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62"/>
      <c r="AE181" s="317"/>
      <c r="AF181" s="317"/>
      <c r="AG181" s="317"/>
      <c r="AH181" s="317"/>
      <c r="AI181" s="317"/>
      <c r="AJ181" s="317"/>
      <c r="AK181" s="315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  <c r="BI181" s="62"/>
      <c r="BJ181" s="62"/>
      <c r="BK181" s="62"/>
      <c r="BL181" s="62"/>
      <c r="BM181" s="62"/>
    </row>
    <row r="182" spans="1:65" s="53" customFormat="1" x14ac:dyDescent="0.2">
      <c r="A182" s="2"/>
      <c r="B182" s="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62"/>
      <c r="AE182" s="317"/>
      <c r="AF182" s="317"/>
      <c r="AG182" s="317"/>
      <c r="AH182" s="317"/>
      <c r="AI182" s="317"/>
      <c r="AJ182" s="317"/>
      <c r="AK182" s="315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  <c r="BL182" s="62"/>
      <c r="BM182" s="62"/>
    </row>
    <row r="183" spans="1:65" s="53" customFormat="1" x14ac:dyDescent="0.2">
      <c r="A183" s="2"/>
      <c r="B183" s="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62"/>
      <c r="AE183" s="317"/>
      <c r="AF183" s="317"/>
      <c r="AG183" s="317"/>
      <c r="AH183" s="317"/>
      <c r="AI183" s="317"/>
      <c r="AJ183" s="317"/>
      <c r="AK183" s="315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  <c r="BM183" s="62"/>
    </row>
    <row r="184" spans="1:65" s="53" customFormat="1" x14ac:dyDescent="0.2">
      <c r="A184" s="2"/>
      <c r="B184" s="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62"/>
      <c r="AE184" s="317"/>
      <c r="AF184" s="317"/>
      <c r="AG184" s="317"/>
      <c r="AH184" s="317"/>
      <c r="AI184" s="317"/>
      <c r="AJ184" s="317"/>
      <c r="AK184" s="315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  <c r="BI184" s="62"/>
      <c r="BJ184" s="62"/>
      <c r="BK184" s="62"/>
      <c r="BL184" s="62"/>
      <c r="BM184" s="62"/>
    </row>
    <row r="185" spans="1:65" s="53" customFormat="1" x14ac:dyDescent="0.2">
      <c r="A185" s="2"/>
      <c r="B185" s="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62"/>
      <c r="AE185" s="317"/>
      <c r="AF185" s="317"/>
      <c r="AG185" s="317"/>
      <c r="AH185" s="317"/>
      <c r="AI185" s="317"/>
      <c r="AJ185" s="317"/>
      <c r="AK185" s="315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  <c r="BI185" s="62"/>
      <c r="BJ185" s="62"/>
      <c r="BK185" s="62"/>
      <c r="BL185" s="62"/>
      <c r="BM185" s="62"/>
    </row>
    <row r="186" spans="1:65" s="53" customFormat="1" x14ac:dyDescent="0.2">
      <c r="A186" s="2"/>
      <c r="B186" s="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62"/>
      <c r="AE186" s="317"/>
      <c r="AF186" s="317"/>
      <c r="AG186" s="317"/>
      <c r="AH186" s="317"/>
      <c r="AI186" s="317"/>
      <c r="AJ186" s="317"/>
      <c r="AK186" s="315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  <c r="BI186" s="62"/>
      <c r="BJ186" s="62"/>
      <c r="BK186" s="62"/>
      <c r="BL186" s="62"/>
      <c r="BM186" s="62"/>
    </row>
    <row r="187" spans="1:65" s="53" customFormat="1" x14ac:dyDescent="0.2">
      <c r="A187" s="2"/>
      <c r="B187" s="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62"/>
      <c r="AE187" s="317"/>
      <c r="AF187" s="317"/>
      <c r="AG187" s="317"/>
      <c r="AH187" s="317"/>
      <c r="AI187" s="317"/>
      <c r="AJ187" s="317"/>
      <c r="AK187" s="315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  <c r="BD187" s="62"/>
      <c r="BE187" s="62"/>
      <c r="BF187" s="62"/>
      <c r="BG187" s="62"/>
      <c r="BH187" s="62"/>
      <c r="BI187" s="62"/>
      <c r="BJ187" s="62"/>
      <c r="BK187" s="62"/>
      <c r="BL187" s="62"/>
      <c r="BM187" s="62"/>
    </row>
    <row r="188" spans="1:65" s="53" customFormat="1" x14ac:dyDescent="0.2">
      <c r="A188" s="2"/>
      <c r="B188" s="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62"/>
      <c r="AE188" s="317"/>
      <c r="AF188" s="317"/>
      <c r="AG188" s="317"/>
      <c r="AH188" s="317"/>
      <c r="AI188" s="317"/>
      <c r="AJ188" s="317"/>
      <c r="AK188" s="315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  <c r="BD188" s="62"/>
      <c r="BE188" s="62"/>
      <c r="BF188" s="62"/>
      <c r="BG188" s="62"/>
      <c r="BH188" s="62"/>
      <c r="BI188" s="62"/>
      <c r="BJ188" s="62"/>
      <c r="BK188" s="62"/>
      <c r="BL188" s="62"/>
      <c r="BM188" s="62"/>
    </row>
    <row r="189" spans="1:65" s="53" customFormat="1" x14ac:dyDescent="0.2">
      <c r="A189" s="2"/>
      <c r="B189" s="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62"/>
      <c r="AE189" s="317"/>
      <c r="AF189" s="317"/>
      <c r="AG189" s="317"/>
      <c r="AH189" s="317"/>
      <c r="AI189" s="317"/>
      <c r="AJ189" s="317"/>
      <c r="AK189" s="315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2"/>
      <c r="BM189" s="62"/>
    </row>
    <row r="190" spans="1:65" s="53" customFormat="1" x14ac:dyDescent="0.2">
      <c r="A190" s="2"/>
      <c r="B190" s="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62"/>
      <c r="AE190" s="317"/>
      <c r="AF190" s="317"/>
      <c r="AG190" s="317"/>
      <c r="AH190" s="317"/>
      <c r="AI190" s="317"/>
      <c r="AJ190" s="317"/>
      <c r="AK190" s="315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  <c r="BD190" s="62"/>
      <c r="BE190" s="62"/>
      <c r="BF190" s="62"/>
      <c r="BG190" s="62"/>
      <c r="BH190" s="62"/>
      <c r="BI190" s="62"/>
      <c r="BJ190" s="62"/>
      <c r="BK190" s="62"/>
      <c r="BL190" s="62"/>
      <c r="BM190" s="62"/>
    </row>
    <row r="191" spans="1:65" s="53" customFormat="1" x14ac:dyDescent="0.2">
      <c r="A191" s="2"/>
      <c r="B191" s="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62"/>
      <c r="AE191" s="317"/>
      <c r="AF191" s="317"/>
      <c r="AG191" s="317"/>
      <c r="AH191" s="317"/>
      <c r="AI191" s="317"/>
      <c r="AJ191" s="317"/>
      <c r="AK191" s="315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  <c r="BM191" s="62"/>
    </row>
    <row r="192" spans="1:65" s="53" customFormat="1" x14ac:dyDescent="0.2">
      <c r="A192" s="2"/>
      <c r="B192" s="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62"/>
      <c r="AE192" s="317"/>
      <c r="AF192" s="317"/>
      <c r="AG192" s="317"/>
      <c r="AH192" s="317"/>
      <c r="AI192" s="317"/>
      <c r="AJ192" s="317"/>
      <c r="AK192" s="315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  <c r="BH192" s="62"/>
      <c r="BI192" s="62"/>
      <c r="BJ192" s="62"/>
      <c r="BK192" s="62"/>
      <c r="BL192" s="62"/>
      <c r="BM192" s="62"/>
    </row>
    <row r="193" spans="1:65" s="53" customFormat="1" x14ac:dyDescent="0.2">
      <c r="A193" s="2"/>
      <c r="B193" s="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62"/>
      <c r="AE193" s="317"/>
      <c r="AF193" s="317"/>
      <c r="AG193" s="317"/>
      <c r="AH193" s="317"/>
      <c r="AI193" s="317"/>
      <c r="AJ193" s="317"/>
      <c r="AK193" s="315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  <c r="BM193" s="62"/>
    </row>
    <row r="194" spans="1:65" s="53" customFormat="1" x14ac:dyDescent="0.2">
      <c r="A194" s="2"/>
      <c r="B194" s="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62"/>
      <c r="AE194" s="317"/>
      <c r="AF194" s="317"/>
      <c r="AG194" s="317"/>
      <c r="AH194" s="317"/>
      <c r="AI194" s="317"/>
      <c r="AJ194" s="317"/>
      <c r="AK194" s="315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62"/>
    </row>
    <row r="195" spans="1:65" s="53" customFormat="1" x14ac:dyDescent="0.2">
      <c r="A195" s="2"/>
      <c r="B195" s="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62"/>
      <c r="AE195" s="317"/>
      <c r="AF195" s="317"/>
      <c r="AG195" s="317"/>
      <c r="AH195" s="317"/>
      <c r="AI195" s="317"/>
      <c r="AJ195" s="317"/>
      <c r="AK195" s="315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62"/>
    </row>
    <row r="196" spans="1:65" s="53" customFormat="1" x14ac:dyDescent="0.2">
      <c r="A196" s="2"/>
      <c r="B196" s="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62"/>
      <c r="AE196" s="317"/>
      <c r="AF196" s="317"/>
      <c r="AG196" s="317"/>
      <c r="AH196" s="317"/>
      <c r="AI196" s="317"/>
      <c r="AJ196" s="317"/>
      <c r="AK196" s="315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  <c r="BL196" s="62"/>
      <c r="BM196" s="62"/>
    </row>
    <row r="197" spans="1:65" s="53" customFormat="1" x14ac:dyDescent="0.2">
      <c r="A197" s="2"/>
      <c r="B197" s="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62"/>
      <c r="AE197" s="317"/>
      <c r="AF197" s="317"/>
      <c r="AG197" s="317"/>
      <c r="AH197" s="317"/>
      <c r="AI197" s="317"/>
      <c r="AJ197" s="317"/>
      <c r="AK197" s="315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  <c r="BI197" s="62"/>
      <c r="BJ197" s="62"/>
      <c r="BK197" s="62"/>
      <c r="BL197" s="62"/>
      <c r="BM197" s="62"/>
    </row>
    <row r="198" spans="1:65" s="53" customFormat="1" x14ac:dyDescent="0.2">
      <c r="A198" s="2"/>
      <c r="B198" s="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62"/>
      <c r="AE198" s="317"/>
      <c r="AF198" s="317"/>
      <c r="AG198" s="317"/>
      <c r="AH198" s="317"/>
      <c r="AI198" s="317"/>
      <c r="AJ198" s="317"/>
      <c r="AK198" s="315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  <c r="BK198" s="62"/>
      <c r="BL198" s="62"/>
      <c r="BM198" s="62"/>
    </row>
    <row r="199" spans="1:65" s="53" customFormat="1" x14ac:dyDescent="0.2">
      <c r="A199" s="2"/>
      <c r="B199" s="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62"/>
      <c r="AE199" s="317"/>
      <c r="AF199" s="317"/>
      <c r="AG199" s="317"/>
      <c r="AH199" s="317"/>
      <c r="AI199" s="317"/>
      <c r="AJ199" s="317"/>
      <c r="AK199" s="315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  <c r="BL199" s="62"/>
      <c r="BM199" s="62"/>
    </row>
    <row r="200" spans="1:65" s="53" customFormat="1" x14ac:dyDescent="0.2">
      <c r="A200" s="2"/>
      <c r="B200" s="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62"/>
      <c r="AE200" s="317"/>
      <c r="AF200" s="317"/>
      <c r="AG200" s="317"/>
      <c r="AH200" s="317"/>
      <c r="AI200" s="317"/>
      <c r="AJ200" s="317"/>
      <c r="AK200" s="315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  <c r="BL200" s="62"/>
      <c r="BM200" s="62"/>
    </row>
    <row r="201" spans="1:65" s="53" customFormat="1" x14ac:dyDescent="0.2">
      <c r="A201" s="2"/>
      <c r="B201" s="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62"/>
      <c r="AE201" s="317"/>
      <c r="AF201" s="317"/>
      <c r="AG201" s="317"/>
      <c r="AH201" s="317"/>
      <c r="AI201" s="317"/>
      <c r="AJ201" s="317"/>
      <c r="AK201" s="315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  <c r="BC201" s="62"/>
      <c r="BD201" s="62"/>
      <c r="BE201" s="62"/>
      <c r="BF201" s="62"/>
      <c r="BG201" s="62"/>
      <c r="BH201" s="62"/>
      <c r="BI201" s="62"/>
      <c r="BJ201" s="62"/>
      <c r="BK201" s="62"/>
      <c r="BL201" s="62"/>
      <c r="BM201" s="62"/>
    </row>
    <row r="202" spans="1:65" s="53" customFormat="1" x14ac:dyDescent="0.2">
      <c r="A202" s="2"/>
      <c r="B202" s="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62"/>
      <c r="AE202" s="317"/>
      <c r="AF202" s="317"/>
      <c r="AG202" s="317"/>
      <c r="AH202" s="317"/>
      <c r="AI202" s="317"/>
      <c r="AJ202" s="317"/>
      <c r="AK202" s="315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/>
      <c r="BI202" s="62"/>
      <c r="BJ202" s="62"/>
      <c r="BK202" s="62"/>
      <c r="BL202" s="62"/>
      <c r="BM202" s="62"/>
    </row>
    <row r="203" spans="1:65" s="53" customFormat="1" x14ac:dyDescent="0.2">
      <c r="A203" s="2"/>
      <c r="B203" s="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62"/>
      <c r="AE203" s="317"/>
      <c r="AF203" s="317"/>
      <c r="AG203" s="317"/>
      <c r="AH203" s="317"/>
      <c r="AI203" s="317"/>
      <c r="AJ203" s="317"/>
      <c r="AK203" s="315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  <c r="BJ203" s="62"/>
      <c r="BK203" s="62"/>
      <c r="BL203" s="62"/>
      <c r="BM203" s="62"/>
    </row>
    <row r="204" spans="1:65" s="53" customFormat="1" x14ac:dyDescent="0.2">
      <c r="A204" s="2"/>
      <c r="B204" s="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62"/>
      <c r="AE204" s="317"/>
      <c r="AF204" s="317"/>
      <c r="AG204" s="317"/>
      <c r="AH204" s="317"/>
      <c r="AI204" s="317"/>
      <c r="AJ204" s="317"/>
      <c r="AK204" s="315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  <c r="BI204" s="62"/>
      <c r="BJ204" s="62"/>
      <c r="BK204" s="62"/>
      <c r="BL204" s="62"/>
      <c r="BM204" s="62"/>
    </row>
    <row r="205" spans="1:65" s="53" customFormat="1" x14ac:dyDescent="0.2">
      <c r="A205" s="2"/>
      <c r="B205" s="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62"/>
      <c r="AE205" s="317"/>
      <c r="AF205" s="317"/>
      <c r="AG205" s="317"/>
      <c r="AH205" s="317"/>
      <c r="AI205" s="317"/>
      <c r="AJ205" s="317"/>
      <c r="AK205" s="315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  <c r="BJ205" s="62"/>
      <c r="BK205" s="62"/>
      <c r="BL205" s="62"/>
      <c r="BM205" s="62"/>
    </row>
    <row r="206" spans="1:65" s="53" customFormat="1" x14ac:dyDescent="0.2">
      <c r="A206" s="2"/>
      <c r="B206" s="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62"/>
      <c r="AE206" s="317"/>
      <c r="AF206" s="317"/>
      <c r="AG206" s="317"/>
      <c r="AH206" s="317"/>
      <c r="AI206" s="317"/>
      <c r="AJ206" s="317"/>
      <c r="AK206" s="315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  <c r="BI206" s="62"/>
      <c r="BJ206" s="62"/>
      <c r="BK206" s="62"/>
      <c r="BL206" s="62"/>
      <c r="BM206" s="62"/>
    </row>
    <row r="207" spans="1:65" s="53" customFormat="1" x14ac:dyDescent="0.2">
      <c r="A207" s="2"/>
      <c r="B207" s="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62"/>
      <c r="AE207" s="317"/>
      <c r="AF207" s="317"/>
      <c r="AG207" s="317"/>
      <c r="AH207" s="317"/>
      <c r="AI207" s="317"/>
      <c r="AJ207" s="317"/>
      <c r="AK207" s="315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2"/>
      <c r="BJ207" s="62"/>
      <c r="BK207" s="62"/>
      <c r="BL207" s="62"/>
      <c r="BM207" s="62"/>
    </row>
    <row r="208" spans="1:65" s="53" customFormat="1" x14ac:dyDescent="0.2">
      <c r="A208" s="2"/>
      <c r="B208" s="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62"/>
      <c r="AE208" s="317"/>
      <c r="AF208" s="317"/>
      <c r="AG208" s="317"/>
      <c r="AH208" s="317"/>
      <c r="AI208" s="317"/>
      <c r="AJ208" s="317"/>
      <c r="AK208" s="315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  <c r="BM208" s="62"/>
    </row>
    <row r="209" spans="1:65" s="53" customFormat="1" x14ac:dyDescent="0.2">
      <c r="A209" s="2"/>
      <c r="B209" s="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62"/>
      <c r="AE209" s="317"/>
      <c r="AF209" s="317"/>
      <c r="AG209" s="317"/>
      <c r="AH209" s="317"/>
      <c r="AI209" s="317"/>
      <c r="AJ209" s="317"/>
      <c r="AK209" s="315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62"/>
      <c r="BE209" s="62"/>
      <c r="BF209" s="62"/>
      <c r="BG209" s="62"/>
      <c r="BH209" s="62"/>
      <c r="BI209" s="62"/>
      <c r="BJ209" s="62"/>
      <c r="BK209" s="62"/>
      <c r="BL209" s="62"/>
      <c r="BM209" s="62"/>
    </row>
    <row r="210" spans="1:65" s="53" customFormat="1" x14ac:dyDescent="0.2">
      <c r="A210" s="2"/>
      <c r="B210" s="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62"/>
      <c r="AE210" s="317"/>
      <c r="AF210" s="317"/>
      <c r="AG210" s="317"/>
      <c r="AH210" s="317"/>
      <c r="AI210" s="317"/>
      <c r="AJ210" s="317"/>
      <c r="AK210" s="315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  <c r="BI210" s="62"/>
      <c r="BJ210" s="62"/>
      <c r="BK210" s="62"/>
      <c r="BL210" s="62"/>
      <c r="BM210" s="62"/>
    </row>
    <row r="211" spans="1:65" s="53" customFormat="1" x14ac:dyDescent="0.2">
      <c r="A211" s="2"/>
      <c r="B211" s="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62"/>
      <c r="AE211" s="317"/>
      <c r="AF211" s="317"/>
      <c r="AG211" s="317"/>
      <c r="AH211" s="317"/>
      <c r="AI211" s="317"/>
      <c r="AJ211" s="317"/>
      <c r="AK211" s="315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62"/>
      <c r="BE211" s="62"/>
      <c r="BF211" s="62"/>
      <c r="BG211" s="62"/>
      <c r="BH211" s="62"/>
      <c r="BI211" s="62"/>
      <c r="BJ211" s="62"/>
      <c r="BK211" s="62"/>
      <c r="BL211" s="62"/>
      <c r="BM211" s="62"/>
    </row>
    <row r="212" spans="1:65" s="53" customFormat="1" x14ac:dyDescent="0.2">
      <c r="A212" s="2"/>
      <c r="B212" s="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62"/>
      <c r="AE212" s="317"/>
      <c r="AF212" s="317"/>
      <c r="AG212" s="317"/>
      <c r="AH212" s="317"/>
      <c r="AI212" s="317"/>
      <c r="AJ212" s="317"/>
      <c r="AK212" s="315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  <c r="BM212" s="62"/>
    </row>
    <row r="213" spans="1:65" s="53" customFormat="1" x14ac:dyDescent="0.2">
      <c r="A213" s="2"/>
      <c r="B213" s="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62"/>
      <c r="AE213" s="317"/>
      <c r="AF213" s="317"/>
      <c r="AG213" s="317"/>
      <c r="AH213" s="317"/>
      <c r="AI213" s="317"/>
      <c r="AJ213" s="317"/>
      <c r="AK213" s="315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  <c r="BJ213" s="62"/>
      <c r="BK213" s="62"/>
      <c r="BL213" s="62"/>
      <c r="BM213" s="62"/>
    </row>
    <row r="214" spans="1:65" s="53" customFormat="1" x14ac:dyDescent="0.2">
      <c r="A214" s="2"/>
      <c r="B214" s="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62"/>
      <c r="AE214" s="317"/>
      <c r="AF214" s="317"/>
      <c r="AG214" s="317"/>
      <c r="AH214" s="317"/>
      <c r="AI214" s="317"/>
      <c r="AJ214" s="317"/>
      <c r="AK214" s="315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2"/>
      <c r="BF214" s="62"/>
      <c r="BG214" s="62"/>
      <c r="BH214" s="62"/>
      <c r="BI214" s="62"/>
      <c r="BJ214" s="62"/>
      <c r="BK214" s="62"/>
      <c r="BL214" s="62"/>
      <c r="BM214" s="62"/>
    </row>
    <row r="215" spans="1:65" s="53" customFormat="1" x14ac:dyDescent="0.2">
      <c r="A215" s="2"/>
      <c r="B215" s="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62"/>
      <c r="AE215" s="317"/>
      <c r="AF215" s="317"/>
      <c r="AG215" s="317"/>
      <c r="AH215" s="317"/>
      <c r="AI215" s="317"/>
      <c r="AJ215" s="317"/>
      <c r="AK215" s="315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2"/>
      <c r="BF215" s="62"/>
      <c r="BG215" s="62"/>
      <c r="BH215" s="62"/>
      <c r="BI215" s="62"/>
      <c r="BJ215" s="62"/>
      <c r="BK215" s="62"/>
      <c r="BL215" s="62"/>
      <c r="BM215" s="62"/>
    </row>
    <row r="216" spans="1:65" s="53" customFormat="1" x14ac:dyDescent="0.2">
      <c r="A216" s="2"/>
      <c r="B216" s="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62"/>
      <c r="AE216" s="317"/>
      <c r="AF216" s="317"/>
      <c r="AG216" s="317"/>
      <c r="AH216" s="317"/>
      <c r="AI216" s="317"/>
      <c r="AJ216" s="317"/>
      <c r="AK216" s="315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  <c r="BC216" s="62"/>
      <c r="BD216" s="62"/>
      <c r="BE216" s="62"/>
      <c r="BF216" s="62"/>
      <c r="BG216" s="62"/>
      <c r="BH216" s="62"/>
      <c r="BI216" s="62"/>
      <c r="BJ216" s="62"/>
      <c r="BK216" s="62"/>
      <c r="BL216" s="62"/>
      <c r="BM216" s="62"/>
    </row>
    <row r="217" spans="1:65" s="53" customFormat="1" x14ac:dyDescent="0.2">
      <c r="A217" s="2"/>
      <c r="B217" s="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62"/>
      <c r="AE217" s="317"/>
      <c r="AF217" s="317"/>
      <c r="AG217" s="317"/>
      <c r="AH217" s="317"/>
      <c r="AI217" s="317"/>
      <c r="AJ217" s="317"/>
      <c r="AK217" s="315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  <c r="BI217" s="62"/>
      <c r="BJ217" s="62"/>
      <c r="BK217" s="62"/>
      <c r="BL217" s="62"/>
      <c r="BM217" s="62"/>
    </row>
    <row r="218" spans="1:65" s="53" customFormat="1" x14ac:dyDescent="0.2">
      <c r="A218" s="2"/>
      <c r="B218" s="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62"/>
      <c r="AE218" s="317"/>
      <c r="AF218" s="317"/>
      <c r="AG218" s="317"/>
      <c r="AH218" s="317"/>
      <c r="AI218" s="317"/>
      <c r="AJ218" s="317"/>
      <c r="AK218" s="315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  <c r="BA218" s="62"/>
      <c r="BB218" s="62"/>
      <c r="BC218" s="62"/>
      <c r="BD218" s="62"/>
      <c r="BE218" s="62"/>
      <c r="BF218" s="62"/>
      <c r="BG218" s="62"/>
      <c r="BH218" s="62"/>
      <c r="BI218" s="62"/>
      <c r="BJ218" s="62"/>
      <c r="BK218" s="62"/>
      <c r="BL218" s="62"/>
      <c r="BM218" s="62"/>
    </row>
    <row r="219" spans="1:65" s="53" customFormat="1" x14ac:dyDescent="0.2">
      <c r="A219" s="2"/>
      <c r="B219" s="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62"/>
      <c r="AE219" s="317"/>
      <c r="AF219" s="317"/>
      <c r="AG219" s="317"/>
      <c r="AH219" s="317"/>
      <c r="AI219" s="317"/>
      <c r="AJ219" s="317"/>
      <c r="AK219" s="315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  <c r="BA219" s="62"/>
      <c r="BB219" s="62"/>
      <c r="BC219" s="62"/>
      <c r="BD219" s="62"/>
      <c r="BE219" s="62"/>
      <c r="BF219" s="62"/>
      <c r="BG219" s="62"/>
      <c r="BH219" s="62"/>
      <c r="BI219" s="62"/>
      <c r="BJ219" s="62"/>
      <c r="BK219" s="62"/>
      <c r="BL219" s="62"/>
      <c r="BM219" s="62"/>
    </row>
    <row r="220" spans="1:65" s="53" customFormat="1" x14ac:dyDescent="0.2">
      <c r="A220" s="2"/>
      <c r="B220" s="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62"/>
      <c r="AE220" s="317"/>
      <c r="AF220" s="317"/>
      <c r="AG220" s="317"/>
      <c r="AH220" s="317"/>
      <c r="AI220" s="317"/>
      <c r="AJ220" s="317"/>
      <c r="AK220" s="315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  <c r="BI220" s="62"/>
      <c r="BJ220" s="62"/>
      <c r="BK220" s="62"/>
      <c r="BL220" s="62"/>
      <c r="BM220" s="62"/>
    </row>
    <row r="221" spans="1:65" s="53" customFormat="1" x14ac:dyDescent="0.2">
      <c r="A221" s="2"/>
      <c r="B221" s="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62"/>
      <c r="AE221" s="317"/>
      <c r="AF221" s="317"/>
      <c r="AG221" s="317"/>
      <c r="AH221" s="317"/>
      <c r="AI221" s="317"/>
      <c r="AJ221" s="317"/>
      <c r="AK221" s="315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  <c r="BI221" s="62"/>
      <c r="BJ221" s="62"/>
      <c r="BK221" s="62"/>
      <c r="BL221" s="62"/>
      <c r="BM221" s="62"/>
    </row>
    <row r="222" spans="1:65" s="53" customFormat="1" x14ac:dyDescent="0.2">
      <c r="A222" s="2"/>
      <c r="B222" s="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62"/>
      <c r="AE222" s="317"/>
      <c r="AF222" s="317"/>
      <c r="AG222" s="317"/>
      <c r="AH222" s="317"/>
      <c r="AI222" s="317"/>
      <c r="AJ222" s="317"/>
      <c r="AK222" s="315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  <c r="BG222" s="62"/>
      <c r="BH222" s="62"/>
      <c r="BI222" s="62"/>
      <c r="BJ222" s="62"/>
      <c r="BK222" s="62"/>
      <c r="BL222" s="62"/>
      <c r="BM222" s="62"/>
    </row>
    <row r="223" spans="1:65" s="53" customFormat="1" x14ac:dyDescent="0.2">
      <c r="A223" s="2"/>
      <c r="B223" s="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62"/>
      <c r="AE223" s="317"/>
      <c r="AF223" s="317"/>
      <c r="AG223" s="317"/>
      <c r="AH223" s="317"/>
      <c r="AI223" s="317"/>
      <c r="AJ223" s="317"/>
      <c r="AK223" s="315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  <c r="BI223" s="62"/>
      <c r="BJ223" s="62"/>
      <c r="BK223" s="62"/>
      <c r="BL223" s="62"/>
      <c r="BM223" s="62"/>
    </row>
    <row r="224" spans="1:65" s="53" customFormat="1" x14ac:dyDescent="0.2">
      <c r="A224" s="2"/>
      <c r="B224" s="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62"/>
      <c r="AE224" s="317"/>
      <c r="AF224" s="317"/>
      <c r="AG224" s="317"/>
      <c r="AH224" s="317"/>
      <c r="AI224" s="317"/>
      <c r="AJ224" s="317"/>
      <c r="AK224" s="315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  <c r="BA224" s="62"/>
      <c r="BB224" s="62"/>
      <c r="BC224" s="62"/>
      <c r="BD224" s="62"/>
      <c r="BE224" s="62"/>
      <c r="BF224" s="62"/>
      <c r="BG224" s="62"/>
      <c r="BH224" s="62"/>
      <c r="BI224" s="62"/>
      <c r="BJ224" s="62"/>
      <c r="BK224" s="62"/>
      <c r="BL224" s="62"/>
      <c r="BM224" s="62"/>
    </row>
    <row r="225" spans="1:65" s="53" customFormat="1" x14ac:dyDescent="0.2">
      <c r="A225" s="2"/>
      <c r="B225" s="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62"/>
      <c r="AE225" s="317"/>
      <c r="AF225" s="317"/>
      <c r="AG225" s="317"/>
      <c r="AH225" s="317"/>
      <c r="AI225" s="317"/>
      <c r="AJ225" s="317"/>
      <c r="AK225" s="315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  <c r="BG225" s="62"/>
      <c r="BH225" s="62"/>
      <c r="BI225" s="62"/>
      <c r="BJ225" s="62"/>
      <c r="BK225" s="62"/>
      <c r="BL225" s="62"/>
      <c r="BM225" s="62"/>
    </row>
    <row r="226" spans="1:65" s="53" customFormat="1" x14ac:dyDescent="0.2">
      <c r="A226" s="2"/>
      <c r="B226" s="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62"/>
      <c r="AE226" s="317"/>
      <c r="AF226" s="317"/>
      <c r="AG226" s="317"/>
      <c r="AH226" s="317"/>
      <c r="AI226" s="317"/>
      <c r="AJ226" s="317"/>
      <c r="AK226" s="315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  <c r="BG226" s="62"/>
      <c r="BH226" s="62"/>
      <c r="BI226" s="62"/>
      <c r="BJ226" s="62"/>
      <c r="BK226" s="62"/>
      <c r="BL226" s="62"/>
      <c r="BM226" s="62"/>
    </row>
    <row r="227" spans="1:65" s="53" customFormat="1" x14ac:dyDescent="0.2">
      <c r="A227" s="2"/>
      <c r="B227" s="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62"/>
      <c r="AE227" s="317"/>
      <c r="AF227" s="317"/>
      <c r="AG227" s="317"/>
      <c r="AH227" s="317"/>
      <c r="AI227" s="317"/>
      <c r="AJ227" s="317"/>
      <c r="AK227" s="315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  <c r="BG227" s="62"/>
      <c r="BH227" s="62"/>
      <c r="BI227" s="62"/>
      <c r="BJ227" s="62"/>
      <c r="BK227" s="62"/>
      <c r="BL227" s="62"/>
      <c r="BM227" s="62"/>
    </row>
    <row r="228" spans="1:65" s="53" customFormat="1" x14ac:dyDescent="0.2">
      <c r="A228" s="2"/>
      <c r="B228" s="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62"/>
      <c r="AE228" s="317"/>
      <c r="AF228" s="317"/>
      <c r="AG228" s="317"/>
      <c r="AH228" s="317"/>
      <c r="AI228" s="317"/>
      <c r="AJ228" s="317"/>
      <c r="AK228" s="315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  <c r="BG228" s="62"/>
      <c r="BH228" s="62"/>
      <c r="BI228" s="62"/>
      <c r="BJ228" s="62"/>
      <c r="BK228" s="62"/>
      <c r="BL228" s="62"/>
      <c r="BM228" s="62"/>
    </row>
    <row r="229" spans="1:65" s="53" customFormat="1" x14ac:dyDescent="0.2">
      <c r="A229" s="2"/>
      <c r="B229" s="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62"/>
      <c r="AE229" s="317"/>
      <c r="AF229" s="317"/>
      <c r="AG229" s="317"/>
      <c r="AH229" s="317"/>
      <c r="AI229" s="317"/>
      <c r="AJ229" s="317"/>
      <c r="AK229" s="315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  <c r="BG229" s="62"/>
      <c r="BH229" s="62"/>
      <c r="BI229" s="62"/>
      <c r="BJ229" s="62"/>
      <c r="BK229" s="62"/>
      <c r="BL229" s="62"/>
      <c r="BM229" s="62"/>
    </row>
    <row r="230" spans="1:65" s="53" customFormat="1" x14ac:dyDescent="0.2">
      <c r="A230" s="2"/>
      <c r="B230" s="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62"/>
      <c r="AE230" s="317"/>
      <c r="AF230" s="317"/>
      <c r="AG230" s="317"/>
      <c r="AH230" s="317"/>
      <c r="AI230" s="317"/>
      <c r="AJ230" s="317"/>
      <c r="AK230" s="315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  <c r="BA230" s="62"/>
      <c r="BB230" s="62"/>
      <c r="BC230" s="62"/>
      <c r="BD230" s="62"/>
      <c r="BE230" s="62"/>
      <c r="BF230" s="62"/>
      <c r="BG230" s="62"/>
      <c r="BH230" s="62"/>
      <c r="BI230" s="62"/>
      <c r="BJ230" s="62"/>
      <c r="BK230" s="62"/>
      <c r="BL230" s="62"/>
      <c r="BM230" s="62"/>
    </row>
    <row r="231" spans="1:65" s="53" customFormat="1" x14ac:dyDescent="0.2">
      <c r="A231" s="2"/>
      <c r="B231" s="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62"/>
      <c r="AE231" s="317"/>
      <c r="AF231" s="317"/>
      <c r="AG231" s="317"/>
      <c r="AH231" s="317"/>
      <c r="AI231" s="317"/>
      <c r="AJ231" s="317"/>
      <c r="AK231" s="315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  <c r="BI231" s="62"/>
      <c r="BJ231" s="62"/>
      <c r="BK231" s="62"/>
      <c r="BL231" s="62"/>
      <c r="BM231" s="62"/>
    </row>
    <row r="232" spans="1:65" s="53" customFormat="1" x14ac:dyDescent="0.2">
      <c r="A232" s="2"/>
      <c r="B232" s="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62"/>
      <c r="AE232" s="317"/>
      <c r="AF232" s="317"/>
      <c r="AG232" s="317"/>
      <c r="AH232" s="317"/>
      <c r="AI232" s="317"/>
      <c r="AJ232" s="317"/>
      <c r="AK232" s="315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  <c r="BG232" s="62"/>
      <c r="BH232" s="62"/>
      <c r="BI232" s="62"/>
      <c r="BJ232" s="62"/>
      <c r="BK232" s="62"/>
      <c r="BL232" s="62"/>
      <c r="BM232" s="62"/>
    </row>
    <row r="233" spans="1:65" s="53" customFormat="1" x14ac:dyDescent="0.2">
      <c r="A233" s="2"/>
      <c r="B233" s="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62"/>
      <c r="AE233" s="317"/>
      <c r="AF233" s="317"/>
      <c r="AG233" s="317"/>
      <c r="AH233" s="317"/>
      <c r="AI233" s="317"/>
      <c r="AJ233" s="317"/>
      <c r="AK233" s="315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G233" s="62"/>
      <c r="BH233" s="62"/>
      <c r="BI233" s="62"/>
      <c r="BJ233" s="62"/>
      <c r="BK233" s="62"/>
      <c r="BL233" s="62"/>
      <c r="BM233" s="62"/>
    </row>
    <row r="234" spans="1:65" s="53" customFormat="1" x14ac:dyDescent="0.2">
      <c r="A234" s="2"/>
      <c r="B234" s="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62"/>
      <c r="AE234" s="317"/>
      <c r="AF234" s="317"/>
      <c r="AG234" s="317"/>
      <c r="AH234" s="317"/>
      <c r="AI234" s="317"/>
      <c r="AJ234" s="317"/>
      <c r="AK234" s="315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62"/>
      <c r="BC234" s="62"/>
      <c r="BD234" s="62"/>
      <c r="BE234" s="62"/>
      <c r="BF234" s="62"/>
      <c r="BG234" s="62"/>
      <c r="BH234" s="62"/>
      <c r="BI234" s="62"/>
      <c r="BJ234" s="62"/>
      <c r="BK234" s="62"/>
      <c r="BL234" s="62"/>
      <c r="BM234" s="62"/>
    </row>
    <row r="235" spans="1:65" s="53" customFormat="1" x14ac:dyDescent="0.2">
      <c r="A235" s="2"/>
      <c r="B235" s="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62"/>
      <c r="AE235" s="317"/>
      <c r="AF235" s="317"/>
      <c r="AG235" s="317"/>
      <c r="AH235" s="317"/>
      <c r="AI235" s="317"/>
      <c r="AJ235" s="317"/>
      <c r="AK235" s="315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  <c r="BG235" s="62"/>
      <c r="BH235" s="62"/>
      <c r="BI235" s="62"/>
      <c r="BJ235" s="62"/>
      <c r="BK235" s="62"/>
      <c r="BL235" s="62"/>
      <c r="BM235" s="62"/>
    </row>
    <row r="236" spans="1:65" s="53" customFormat="1" x14ac:dyDescent="0.2">
      <c r="A236" s="2"/>
      <c r="B236" s="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62"/>
      <c r="AE236" s="317"/>
      <c r="AF236" s="317"/>
      <c r="AG236" s="317"/>
      <c r="AH236" s="317"/>
      <c r="AI236" s="317"/>
      <c r="AJ236" s="317"/>
      <c r="AK236" s="315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  <c r="BA236" s="62"/>
      <c r="BB236" s="62"/>
      <c r="BC236" s="62"/>
      <c r="BD236" s="62"/>
      <c r="BE236" s="62"/>
      <c r="BF236" s="62"/>
      <c r="BG236" s="62"/>
      <c r="BH236" s="62"/>
      <c r="BI236" s="62"/>
      <c r="BJ236" s="62"/>
      <c r="BK236" s="62"/>
      <c r="BL236" s="62"/>
      <c r="BM236" s="62"/>
    </row>
    <row r="237" spans="1:65" s="53" customFormat="1" x14ac:dyDescent="0.2">
      <c r="A237" s="2"/>
      <c r="B237" s="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62"/>
      <c r="AE237" s="317"/>
      <c r="AF237" s="317"/>
      <c r="AG237" s="317"/>
      <c r="AH237" s="317"/>
      <c r="AI237" s="317"/>
      <c r="AJ237" s="317"/>
      <c r="AK237" s="315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62"/>
      <c r="BC237" s="62"/>
      <c r="BD237" s="62"/>
      <c r="BE237" s="62"/>
      <c r="BF237" s="62"/>
      <c r="BG237" s="62"/>
      <c r="BH237" s="62"/>
      <c r="BI237" s="62"/>
      <c r="BJ237" s="62"/>
      <c r="BK237" s="62"/>
      <c r="BL237" s="62"/>
      <c r="BM237" s="62"/>
    </row>
    <row r="238" spans="1:65" s="53" customFormat="1" x14ac:dyDescent="0.2">
      <c r="A238" s="2"/>
      <c r="B238" s="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62"/>
      <c r="AE238" s="317"/>
      <c r="AF238" s="317"/>
      <c r="AG238" s="317"/>
      <c r="AH238" s="317"/>
      <c r="AI238" s="317"/>
      <c r="AJ238" s="317"/>
      <c r="AK238" s="315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62"/>
      <c r="BC238" s="62"/>
      <c r="BD238" s="62"/>
      <c r="BE238" s="62"/>
      <c r="BF238" s="62"/>
      <c r="BG238" s="62"/>
      <c r="BH238" s="62"/>
      <c r="BI238" s="62"/>
      <c r="BJ238" s="62"/>
      <c r="BK238" s="62"/>
      <c r="BL238" s="62"/>
      <c r="BM238" s="62"/>
    </row>
    <row r="239" spans="1:65" s="53" customFormat="1" x14ac:dyDescent="0.2">
      <c r="A239" s="2"/>
      <c r="B239" s="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62"/>
      <c r="AE239" s="317"/>
      <c r="AF239" s="317"/>
      <c r="AG239" s="317"/>
      <c r="AH239" s="317"/>
      <c r="AI239" s="317"/>
      <c r="AJ239" s="317"/>
      <c r="AK239" s="315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  <c r="BA239" s="62"/>
      <c r="BB239" s="62"/>
      <c r="BC239" s="62"/>
      <c r="BD239" s="62"/>
      <c r="BE239" s="62"/>
      <c r="BF239" s="62"/>
      <c r="BG239" s="62"/>
      <c r="BH239" s="62"/>
      <c r="BI239" s="62"/>
      <c r="BJ239" s="62"/>
      <c r="BK239" s="62"/>
      <c r="BL239" s="62"/>
      <c r="BM239" s="62"/>
    </row>
    <row r="240" spans="1:65" s="53" customFormat="1" x14ac:dyDescent="0.2">
      <c r="A240" s="2"/>
      <c r="B240" s="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62"/>
      <c r="AE240" s="317"/>
      <c r="AF240" s="317"/>
      <c r="AG240" s="317"/>
      <c r="AH240" s="317"/>
      <c r="AI240" s="317"/>
      <c r="AJ240" s="317"/>
      <c r="AK240" s="315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  <c r="BA240" s="62"/>
      <c r="BB240" s="62"/>
      <c r="BC240" s="62"/>
      <c r="BD240" s="62"/>
      <c r="BE240" s="62"/>
      <c r="BF240" s="62"/>
      <c r="BG240" s="62"/>
      <c r="BH240" s="62"/>
      <c r="BI240" s="62"/>
      <c r="BJ240" s="62"/>
      <c r="BK240" s="62"/>
      <c r="BL240" s="62"/>
      <c r="BM240" s="62"/>
    </row>
    <row r="241" spans="1:65" s="53" customFormat="1" x14ac:dyDescent="0.2">
      <c r="A241" s="2"/>
      <c r="B241" s="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62"/>
      <c r="AE241" s="317"/>
      <c r="AF241" s="317"/>
      <c r="AG241" s="317"/>
      <c r="AH241" s="317"/>
      <c r="AI241" s="317"/>
      <c r="AJ241" s="317"/>
      <c r="AK241" s="315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  <c r="BA241" s="62"/>
      <c r="BB241" s="62"/>
      <c r="BC241" s="62"/>
      <c r="BD241" s="62"/>
      <c r="BE241" s="62"/>
      <c r="BF241" s="62"/>
      <c r="BG241" s="62"/>
      <c r="BH241" s="62"/>
      <c r="BI241" s="62"/>
      <c r="BJ241" s="62"/>
      <c r="BK241" s="62"/>
      <c r="BL241" s="62"/>
      <c r="BM241" s="62"/>
    </row>
    <row r="242" spans="1:65" s="53" customFormat="1" x14ac:dyDescent="0.2">
      <c r="A242" s="2"/>
      <c r="B242" s="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62"/>
      <c r="AE242" s="317"/>
      <c r="AF242" s="317"/>
      <c r="AG242" s="317"/>
      <c r="AH242" s="317"/>
      <c r="AI242" s="317"/>
      <c r="AJ242" s="317"/>
      <c r="AK242" s="315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  <c r="AX242" s="62"/>
      <c r="AY242" s="62"/>
      <c r="AZ242" s="62"/>
      <c r="BA242" s="62"/>
      <c r="BB242" s="62"/>
      <c r="BC242" s="62"/>
      <c r="BD242" s="62"/>
      <c r="BE242" s="62"/>
      <c r="BF242" s="62"/>
      <c r="BG242" s="62"/>
      <c r="BH242" s="62"/>
      <c r="BI242" s="62"/>
      <c r="BJ242" s="62"/>
      <c r="BK242" s="62"/>
      <c r="BL242" s="62"/>
      <c r="BM242" s="62"/>
    </row>
    <row r="243" spans="1:65" s="53" customFormat="1" x14ac:dyDescent="0.2">
      <c r="A243" s="2"/>
      <c r="B243" s="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62"/>
      <c r="AE243" s="317"/>
      <c r="AF243" s="317"/>
      <c r="AG243" s="317"/>
      <c r="AH243" s="317"/>
      <c r="AI243" s="317"/>
      <c r="AJ243" s="317"/>
      <c r="AK243" s="315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  <c r="AX243" s="62"/>
      <c r="AY243" s="62"/>
      <c r="AZ243" s="62"/>
      <c r="BA243" s="62"/>
      <c r="BB243" s="62"/>
      <c r="BC243" s="62"/>
      <c r="BD243" s="62"/>
      <c r="BE243" s="62"/>
      <c r="BF243" s="62"/>
      <c r="BG243" s="62"/>
      <c r="BH243" s="62"/>
      <c r="BI243" s="62"/>
      <c r="BJ243" s="62"/>
      <c r="BK243" s="62"/>
      <c r="BL243" s="62"/>
      <c r="BM243" s="62"/>
    </row>
    <row r="244" spans="1:65" s="53" customFormat="1" x14ac:dyDescent="0.2">
      <c r="A244" s="2"/>
      <c r="B244" s="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62"/>
      <c r="AE244" s="317"/>
      <c r="AF244" s="317"/>
      <c r="AG244" s="317"/>
      <c r="AH244" s="317"/>
      <c r="AI244" s="317"/>
      <c r="AJ244" s="317"/>
      <c r="AK244" s="315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2"/>
      <c r="AY244" s="62"/>
      <c r="AZ244" s="62"/>
      <c r="BA244" s="62"/>
      <c r="BB244" s="62"/>
      <c r="BC244" s="62"/>
      <c r="BD244" s="62"/>
      <c r="BE244" s="62"/>
      <c r="BF244" s="62"/>
      <c r="BG244" s="62"/>
      <c r="BH244" s="62"/>
      <c r="BI244" s="62"/>
      <c r="BJ244" s="62"/>
      <c r="BK244" s="62"/>
      <c r="BL244" s="62"/>
      <c r="BM244" s="62"/>
    </row>
    <row r="245" spans="1:65" s="53" customFormat="1" x14ac:dyDescent="0.2">
      <c r="A245" s="2"/>
      <c r="B245" s="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62"/>
      <c r="AE245" s="317"/>
      <c r="AF245" s="317"/>
      <c r="AG245" s="317"/>
      <c r="AH245" s="317"/>
      <c r="AI245" s="317"/>
      <c r="AJ245" s="317"/>
      <c r="AK245" s="315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/>
      <c r="BA245" s="62"/>
      <c r="BB245" s="62"/>
      <c r="BC245" s="62"/>
      <c r="BD245" s="62"/>
      <c r="BE245" s="62"/>
      <c r="BF245" s="62"/>
      <c r="BG245" s="62"/>
      <c r="BH245" s="62"/>
      <c r="BI245" s="62"/>
      <c r="BJ245" s="62"/>
      <c r="BK245" s="62"/>
      <c r="BL245" s="62"/>
      <c r="BM245" s="62"/>
    </row>
    <row r="246" spans="1:65" s="53" customFormat="1" x14ac:dyDescent="0.2">
      <c r="A246" s="2"/>
      <c r="B246" s="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62"/>
      <c r="AE246" s="317"/>
      <c r="AF246" s="317"/>
      <c r="AG246" s="317"/>
      <c r="AH246" s="317"/>
      <c r="AI246" s="317"/>
      <c r="AJ246" s="317"/>
      <c r="AK246" s="315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  <c r="AV246" s="62"/>
      <c r="AW246" s="62"/>
      <c r="AX246" s="62"/>
      <c r="AY246" s="62"/>
      <c r="AZ246" s="62"/>
      <c r="BA246" s="62"/>
      <c r="BB246" s="62"/>
      <c r="BC246" s="62"/>
      <c r="BD246" s="62"/>
      <c r="BE246" s="62"/>
      <c r="BF246" s="62"/>
      <c r="BG246" s="62"/>
      <c r="BH246" s="62"/>
      <c r="BI246" s="62"/>
      <c r="BJ246" s="62"/>
      <c r="BK246" s="62"/>
      <c r="BL246" s="62"/>
      <c r="BM246" s="62"/>
    </row>
    <row r="247" spans="1:65" s="53" customFormat="1" x14ac:dyDescent="0.2">
      <c r="A247" s="2"/>
      <c r="B247" s="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62"/>
      <c r="AE247" s="317"/>
      <c r="AF247" s="317"/>
      <c r="AG247" s="317"/>
      <c r="AH247" s="317"/>
      <c r="AI247" s="317"/>
      <c r="AJ247" s="317"/>
      <c r="AK247" s="315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62"/>
      <c r="BC247" s="62"/>
      <c r="BD247" s="62"/>
      <c r="BE247" s="62"/>
      <c r="BF247" s="62"/>
      <c r="BG247" s="62"/>
      <c r="BH247" s="62"/>
      <c r="BI247" s="62"/>
      <c r="BJ247" s="62"/>
      <c r="BK247" s="62"/>
      <c r="BL247" s="62"/>
      <c r="BM247" s="62"/>
    </row>
    <row r="248" spans="1:65" s="53" customFormat="1" x14ac:dyDescent="0.2">
      <c r="A248" s="2"/>
      <c r="B248" s="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62"/>
      <c r="AE248" s="317"/>
      <c r="AF248" s="317"/>
      <c r="AG248" s="317"/>
      <c r="AH248" s="317"/>
      <c r="AI248" s="317"/>
      <c r="AJ248" s="317"/>
      <c r="AK248" s="315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</row>
    <row r="249" spans="1:65" s="53" customFormat="1" x14ac:dyDescent="0.2">
      <c r="A249" s="2"/>
      <c r="B249" s="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62"/>
      <c r="AE249" s="317"/>
      <c r="AF249" s="317"/>
      <c r="AG249" s="317"/>
      <c r="AH249" s="317"/>
      <c r="AI249" s="317"/>
      <c r="AJ249" s="317"/>
      <c r="AK249" s="315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</row>
    <row r="250" spans="1:65" s="53" customFormat="1" x14ac:dyDescent="0.2">
      <c r="A250" s="2"/>
      <c r="B250" s="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62"/>
      <c r="AE250" s="317"/>
      <c r="AF250" s="317"/>
      <c r="AG250" s="317"/>
      <c r="AH250" s="317"/>
      <c r="AI250" s="317"/>
      <c r="AJ250" s="317"/>
      <c r="AK250" s="315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</row>
    <row r="251" spans="1:65" s="53" customFormat="1" x14ac:dyDescent="0.2">
      <c r="A251" s="2"/>
      <c r="B251" s="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62"/>
      <c r="AE251" s="317"/>
      <c r="AF251" s="317"/>
      <c r="AG251" s="317"/>
      <c r="AH251" s="317"/>
      <c r="AI251" s="317"/>
      <c r="AJ251" s="317"/>
      <c r="AK251" s="315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</row>
    <row r="252" spans="1:65" s="53" customFormat="1" x14ac:dyDescent="0.2">
      <c r="A252" s="2"/>
      <c r="B252" s="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62"/>
      <c r="AE252" s="317"/>
      <c r="AF252" s="317"/>
      <c r="AG252" s="317"/>
      <c r="AH252" s="317"/>
      <c r="AI252" s="317"/>
      <c r="AJ252" s="317"/>
      <c r="AK252" s="315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</row>
    <row r="253" spans="1:65" s="53" customFormat="1" x14ac:dyDescent="0.2">
      <c r="A253" s="2"/>
      <c r="B253" s="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62"/>
      <c r="AE253" s="317"/>
      <c r="AF253" s="317"/>
      <c r="AG253" s="317"/>
      <c r="AH253" s="317"/>
      <c r="AI253" s="317"/>
      <c r="AJ253" s="317"/>
      <c r="AK253" s="315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</row>
    <row r="254" spans="1:65" s="53" customFormat="1" x14ac:dyDescent="0.2">
      <c r="A254" s="2"/>
      <c r="B254" s="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62"/>
      <c r="AE254" s="317"/>
      <c r="AF254" s="317"/>
      <c r="AG254" s="317"/>
      <c r="AH254" s="317"/>
      <c r="AI254" s="317"/>
      <c r="AJ254" s="317"/>
      <c r="AK254" s="315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</row>
    <row r="255" spans="1:65" s="53" customFormat="1" x14ac:dyDescent="0.2">
      <c r="A255" s="2"/>
      <c r="B255" s="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62"/>
      <c r="AE255" s="317"/>
      <c r="AF255" s="317"/>
      <c r="AG255" s="317"/>
      <c r="AH255" s="317"/>
      <c r="AI255" s="317"/>
      <c r="AJ255" s="317"/>
      <c r="AK255" s="315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</row>
    <row r="256" spans="1:65" s="53" customFormat="1" x14ac:dyDescent="0.2">
      <c r="A256" s="2"/>
      <c r="B256" s="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62"/>
      <c r="AE256" s="317"/>
      <c r="AF256" s="317"/>
      <c r="AG256" s="317"/>
      <c r="AH256" s="317"/>
      <c r="AI256" s="317"/>
      <c r="AJ256" s="317"/>
      <c r="AK256" s="315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  <c r="BA256" s="62"/>
      <c r="BB256" s="62"/>
      <c r="BC256" s="62"/>
      <c r="BD256" s="62"/>
      <c r="BE256" s="62"/>
      <c r="BF256" s="62"/>
      <c r="BG256" s="62"/>
      <c r="BH256" s="62"/>
      <c r="BI256" s="62"/>
      <c r="BJ256" s="62"/>
      <c r="BK256" s="62"/>
      <c r="BL256" s="62"/>
      <c r="BM256" s="62"/>
    </row>
    <row r="257" spans="1:65" s="53" customFormat="1" x14ac:dyDescent="0.2">
      <c r="A257" s="2"/>
      <c r="B257" s="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62"/>
      <c r="AE257" s="317"/>
      <c r="AF257" s="317"/>
      <c r="AG257" s="317"/>
      <c r="AH257" s="317"/>
      <c r="AI257" s="317"/>
      <c r="AJ257" s="317"/>
      <c r="AK257" s="315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  <c r="AV257" s="62"/>
      <c r="AW257" s="62"/>
      <c r="AX257" s="62"/>
      <c r="AY257" s="62"/>
      <c r="AZ257" s="62"/>
      <c r="BA257" s="62"/>
      <c r="BB257" s="62"/>
      <c r="BC257" s="62"/>
      <c r="BD257" s="62"/>
      <c r="BE257" s="62"/>
      <c r="BF257" s="62"/>
      <c r="BG257" s="62"/>
      <c r="BH257" s="62"/>
      <c r="BI257" s="62"/>
      <c r="BJ257" s="62"/>
      <c r="BK257" s="62"/>
      <c r="BL257" s="62"/>
      <c r="BM257" s="62"/>
    </row>
    <row r="258" spans="1:65" s="53" customFormat="1" x14ac:dyDescent="0.2">
      <c r="A258" s="2"/>
      <c r="B258" s="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62"/>
      <c r="AE258" s="317"/>
      <c r="AF258" s="317"/>
      <c r="AG258" s="317"/>
      <c r="AH258" s="317"/>
      <c r="AI258" s="317"/>
      <c r="AJ258" s="317"/>
      <c r="AK258" s="315"/>
      <c r="AL258" s="62"/>
      <c r="AM258" s="62"/>
      <c r="AN258" s="62"/>
      <c r="AO258" s="62"/>
      <c r="AP258" s="62"/>
      <c r="AQ258" s="62"/>
      <c r="AR258" s="62"/>
      <c r="AS258" s="62"/>
      <c r="AT258" s="62"/>
      <c r="AU258" s="62"/>
      <c r="AV258" s="62"/>
      <c r="AW258" s="62"/>
      <c r="AX258" s="62"/>
      <c r="AY258" s="62"/>
      <c r="AZ258" s="62"/>
      <c r="BA258" s="62"/>
      <c r="BB258" s="62"/>
      <c r="BC258" s="62"/>
      <c r="BD258" s="62"/>
      <c r="BE258" s="62"/>
      <c r="BF258" s="62"/>
      <c r="BG258" s="62"/>
      <c r="BH258" s="62"/>
      <c r="BI258" s="62"/>
      <c r="BJ258" s="62"/>
      <c r="BK258" s="62"/>
      <c r="BL258" s="62"/>
      <c r="BM258" s="62"/>
    </row>
    <row r="259" spans="1:65" s="53" customFormat="1" x14ac:dyDescent="0.2">
      <c r="A259" s="2"/>
      <c r="B259" s="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62"/>
      <c r="AE259" s="317"/>
      <c r="AF259" s="317"/>
      <c r="AG259" s="317"/>
      <c r="AH259" s="317"/>
      <c r="AI259" s="317"/>
      <c r="AJ259" s="317"/>
      <c r="AK259" s="315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  <c r="AV259" s="62"/>
      <c r="AW259" s="62"/>
      <c r="AX259" s="62"/>
      <c r="AY259" s="62"/>
      <c r="AZ259" s="62"/>
      <c r="BA259" s="62"/>
      <c r="BB259" s="62"/>
      <c r="BC259" s="62"/>
      <c r="BD259" s="62"/>
      <c r="BE259" s="62"/>
      <c r="BF259" s="62"/>
      <c r="BG259" s="62"/>
      <c r="BH259" s="62"/>
      <c r="BI259" s="62"/>
      <c r="BJ259" s="62"/>
      <c r="BK259" s="62"/>
      <c r="BL259" s="62"/>
      <c r="BM259" s="62"/>
    </row>
    <row r="260" spans="1:65" s="53" customFormat="1" x14ac:dyDescent="0.2">
      <c r="A260" s="2"/>
      <c r="B260" s="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62"/>
      <c r="AE260" s="317"/>
      <c r="AF260" s="317"/>
      <c r="AG260" s="317"/>
      <c r="AH260" s="317"/>
      <c r="AI260" s="317"/>
      <c r="AJ260" s="317"/>
      <c r="AK260" s="315"/>
      <c r="AL260" s="62"/>
      <c r="AM260" s="62"/>
      <c r="AN260" s="62"/>
      <c r="AO260" s="62"/>
      <c r="AP260" s="62"/>
      <c r="AQ260" s="62"/>
      <c r="AR260" s="62"/>
      <c r="AS260" s="62"/>
      <c r="AT260" s="62"/>
      <c r="AU260" s="62"/>
      <c r="AV260" s="62"/>
      <c r="AW260" s="62"/>
      <c r="AX260" s="62"/>
      <c r="AY260" s="62"/>
      <c r="AZ260" s="62"/>
      <c r="BA260" s="62"/>
      <c r="BB260" s="62"/>
      <c r="BC260" s="62"/>
      <c r="BD260" s="62"/>
      <c r="BE260" s="62"/>
      <c r="BF260" s="62"/>
      <c r="BG260" s="62"/>
      <c r="BH260" s="62"/>
      <c r="BI260" s="62"/>
      <c r="BJ260" s="62"/>
      <c r="BK260" s="62"/>
      <c r="BL260" s="62"/>
      <c r="BM260" s="62"/>
    </row>
    <row r="261" spans="1:65" s="53" customFormat="1" x14ac:dyDescent="0.2">
      <c r="A261" s="2"/>
      <c r="B261" s="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62"/>
      <c r="AE261" s="317"/>
      <c r="AF261" s="317"/>
      <c r="AG261" s="317"/>
      <c r="AH261" s="317"/>
      <c r="AI261" s="317"/>
      <c r="AJ261" s="317"/>
      <c r="AK261" s="315"/>
      <c r="AL261" s="62"/>
      <c r="AM261" s="62"/>
      <c r="AN261" s="62"/>
      <c r="AO261" s="62"/>
      <c r="AP261" s="62"/>
      <c r="AQ261" s="62"/>
      <c r="AR261" s="62"/>
      <c r="AS261" s="62"/>
      <c r="AT261" s="62"/>
      <c r="AU261" s="62"/>
      <c r="AV261" s="62"/>
      <c r="AW261" s="62"/>
      <c r="AX261" s="62"/>
      <c r="AY261" s="62"/>
      <c r="AZ261" s="62"/>
      <c r="BA261" s="62"/>
      <c r="BB261" s="62"/>
      <c r="BC261" s="62"/>
      <c r="BD261" s="62"/>
      <c r="BE261" s="62"/>
      <c r="BF261" s="62"/>
      <c r="BG261" s="62"/>
      <c r="BH261" s="62"/>
      <c r="BI261" s="62"/>
      <c r="BJ261" s="62"/>
      <c r="BK261" s="62"/>
      <c r="BL261" s="62"/>
      <c r="BM261" s="62"/>
    </row>
    <row r="262" spans="1:65" s="53" customFormat="1" x14ac:dyDescent="0.2">
      <c r="A262" s="2"/>
      <c r="B262" s="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62"/>
      <c r="AE262" s="317"/>
      <c r="AF262" s="317"/>
      <c r="AG262" s="317"/>
      <c r="AH262" s="317"/>
      <c r="AI262" s="317"/>
      <c r="AJ262" s="317"/>
      <c r="AK262" s="315"/>
      <c r="AL262" s="62"/>
      <c r="AM262" s="62"/>
      <c r="AN262" s="62"/>
      <c r="AO262" s="62"/>
      <c r="AP262" s="62"/>
      <c r="AQ262" s="62"/>
      <c r="AR262" s="62"/>
      <c r="AS262" s="62"/>
      <c r="AT262" s="62"/>
      <c r="AU262" s="62"/>
      <c r="AV262" s="62"/>
      <c r="AW262" s="62"/>
      <c r="AX262" s="62"/>
      <c r="AY262" s="62"/>
      <c r="AZ262" s="62"/>
      <c r="BA262" s="62"/>
      <c r="BB262" s="62"/>
      <c r="BC262" s="62"/>
      <c r="BD262" s="62"/>
      <c r="BE262" s="62"/>
      <c r="BF262" s="62"/>
      <c r="BG262" s="62"/>
      <c r="BH262" s="62"/>
      <c r="BI262" s="62"/>
      <c r="BJ262" s="62"/>
      <c r="BK262" s="62"/>
      <c r="BL262" s="62"/>
      <c r="BM262" s="62"/>
    </row>
    <row r="263" spans="1:65" s="53" customFormat="1" x14ac:dyDescent="0.2">
      <c r="A263" s="2"/>
      <c r="B263" s="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62"/>
      <c r="AE263" s="317"/>
      <c r="AF263" s="317"/>
      <c r="AG263" s="317"/>
      <c r="AH263" s="317"/>
      <c r="AI263" s="317"/>
      <c r="AJ263" s="317"/>
      <c r="AK263" s="315"/>
      <c r="AL263" s="62"/>
      <c r="AM263" s="62"/>
      <c r="AN263" s="62"/>
      <c r="AO263" s="62"/>
      <c r="AP263" s="62"/>
      <c r="AQ263" s="62"/>
      <c r="AR263" s="62"/>
      <c r="AS263" s="62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</row>
    <row r="264" spans="1:65" s="53" customFormat="1" x14ac:dyDescent="0.2">
      <c r="A264" s="2"/>
      <c r="B264" s="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62"/>
      <c r="AE264" s="317"/>
      <c r="AF264" s="317"/>
      <c r="AG264" s="317"/>
      <c r="AH264" s="317"/>
      <c r="AI264" s="317"/>
      <c r="AJ264" s="317"/>
      <c r="AK264" s="315"/>
      <c r="AL264" s="62"/>
      <c r="AM264" s="62"/>
      <c r="AN264" s="62"/>
      <c r="AO264" s="62"/>
      <c r="AP264" s="62"/>
      <c r="AQ264" s="62"/>
      <c r="AR264" s="62"/>
      <c r="AS264" s="62"/>
      <c r="AT264" s="62"/>
      <c r="AU264" s="62"/>
      <c r="AV264" s="62"/>
      <c r="AW264" s="62"/>
      <c r="AX264" s="62"/>
      <c r="AY264" s="62"/>
      <c r="AZ264" s="62"/>
      <c r="BA264" s="62"/>
      <c r="BB264" s="62"/>
      <c r="BC264" s="62"/>
      <c r="BD264" s="62"/>
      <c r="BE264" s="62"/>
      <c r="BF264" s="62"/>
      <c r="BG264" s="62"/>
      <c r="BH264" s="62"/>
      <c r="BI264" s="62"/>
      <c r="BJ264" s="62"/>
      <c r="BK264" s="62"/>
      <c r="BL264" s="62"/>
      <c r="BM264" s="62"/>
    </row>
    <row r="265" spans="1:65" s="53" customFormat="1" x14ac:dyDescent="0.2">
      <c r="A265" s="2"/>
      <c r="B265" s="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62"/>
      <c r="AE265" s="317"/>
      <c r="AF265" s="317"/>
      <c r="AG265" s="317"/>
      <c r="AH265" s="317"/>
      <c r="AI265" s="317"/>
      <c r="AJ265" s="317"/>
      <c r="AK265" s="315"/>
      <c r="AL265" s="62"/>
      <c r="AM265" s="62"/>
      <c r="AN265" s="62"/>
      <c r="AO265" s="62"/>
      <c r="AP265" s="62"/>
      <c r="AQ265" s="62"/>
      <c r="AR265" s="62"/>
      <c r="AS265" s="62"/>
      <c r="AT265" s="62"/>
      <c r="AU265" s="62"/>
      <c r="AV265" s="62"/>
      <c r="AW265" s="62"/>
      <c r="AX265" s="62"/>
      <c r="AY265" s="62"/>
      <c r="AZ265" s="62"/>
      <c r="BA265" s="62"/>
      <c r="BB265" s="62"/>
      <c r="BC265" s="62"/>
      <c r="BD265" s="62"/>
      <c r="BE265" s="62"/>
      <c r="BF265" s="62"/>
      <c r="BG265" s="62"/>
      <c r="BH265" s="62"/>
      <c r="BI265" s="62"/>
      <c r="BJ265" s="62"/>
      <c r="BK265" s="62"/>
      <c r="BL265" s="62"/>
      <c r="BM265" s="62"/>
    </row>
    <row r="266" spans="1:65" s="53" customFormat="1" x14ac:dyDescent="0.2">
      <c r="A266" s="2"/>
      <c r="B266" s="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62"/>
      <c r="AE266" s="317"/>
      <c r="AF266" s="317"/>
      <c r="AG266" s="317"/>
      <c r="AH266" s="317"/>
      <c r="AI266" s="317"/>
      <c r="AJ266" s="317"/>
      <c r="AK266" s="315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  <c r="AV266" s="62"/>
      <c r="AW266" s="62"/>
      <c r="AX266" s="62"/>
      <c r="AY266" s="62"/>
      <c r="AZ266" s="62"/>
      <c r="BA266" s="62"/>
      <c r="BB266" s="62"/>
      <c r="BC266" s="62"/>
      <c r="BD266" s="62"/>
      <c r="BE266" s="62"/>
      <c r="BF266" s="62"/>
      <c r="BG266" s="62"/>
      <c r="BH266" s="62"/>
      <c r="BI266" s="62"/>
      <c r="BJ266" s="62"/>
      <c r="BK266" s="62"/>
      <c r="BL266" s="62"/>
      <c r="BM266" s="62"/>
    </row>
    <row r="267" spans="1:65" s="53" customFormat="1" x14ac:dyDescent="0.2">
      <c r="A267" s="2"/>
      <c r="B267" s="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62"/>
      <c r="AE267" s="317"/>
      <c r="AF267" s="317"/>
      <c r="AG267" s="317"/>
      <c r="AH267" s="317"/>
      <c r="AI267" s="317"/>
      <c r="AJ267" s="317"/>
      <c r="AK267" s="315"/>
      <c r="AL267" s="62"/>
      <c r="AM267" s="62"/>
      <c r="AN267" s="62"/>
      <c r="AO267" s="62"/>
      <c r="AP267" s="62"/>
      <c r="AQ267" s="62"/>
      <c r="AR267" s="62"/>
      <c r="AS267" s="62"/>
      <c r="AT267" s="62"/>
      <c r="AU267" s="62"/>
      <c r="AV267" s="62"/>
      <c r="AW267" s="62"/>
      <c r="AX267" s="62"/>
      <c r="AY267" s="62"/>
      <c r="AZ267" s="62"/>
      <c r="BA267" s="62"/>
      <c r="BB267" s="62"/>
      <c r="BC267" s="62"/>
      <c r="BD267" s="62"/>
      <c r="BE267" s="62"/>
      <c r="BF267" s="62"/>
      <c r="BG267" s="62"/>
      <c r="BH267" s="62"/>
      <c r="BI267" s="62"/>
      <c r="BJ267" s="62"/>
      <c r="BK267" s="62"/>
      <c r="BL267" s="62"/>
      <c r="BM267" s="62"/>
    </row>
    <row r="268" spans="1:65" s="53" customFormat="1" x14ac:dyDescent="0.2">
      <c r="A268" s="2"/>
      <c r="B268" s="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62"/>
      <c r="AE268" s="317"/>
      <c r="AF268" s="317"/>
      <c r="AG268" s="317"/>
      <c r="AH268" s="317"/>
      <c r="AI268" s="317"/>
      <c r="AJ268" s="317"/>
      <c r="AK268" s="315"/>
      <c r="AL268" s="62"/>
      <c r="AM268" s="62"/>
      <c r="AN268" s="62"/>
      <c r="AO268" s="62"/>
      <c r="AP268" s="62"/>
      <c r="AQ268" s="62"/>
      <c r="AR268" s="62"/>
      <c r="AS268" s="62"/>
      <c r="AT268" s="62"/>
      <c r="AU268" s="62"/>
      <c r="AV268" s="62"/>
      <c r="AW268" s="62"/>
      <c r="AX268" s="62"/>
      <c r="AY268" s="62"/>
      <c r="AZ268" s="62"/>
      <c r="BA268" s="62"/>
      <c r="BB268" s="62"/>
      <c r="BC268" s="62"/>
      <c r="BD268" s="62"/>
      <c r="BE268" s="62"/>
      <c r="BF268" s="62"/>
      <c r="BG268" s="62"/>
      <c r="BH268" s="62"/>
      <c r="BI268" s="62"/>
      <c r="BJ268" s="62"/>
      <c r="BK268" s="62"/>
      <c r="BL268" s="62"/>
      <c r="BM268" s="62"/>
    </row>
    <row r="269" spans="1:65" s="53" customFormat="1" x14ac:dyDescent="0.2">
      <c r="A269" s="2"/>
      <c r="B269" s="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62"/>
      <c r="AE269" s="317"/>
      <c r="AF269" s="317"/>
      <c r="AG269" s="317"/>
      <c r="AH269" s="317"/>
      <c r="AI269" s="317"/>
      <c r="AJ269" s="317"/>
      <c r="AK269" s="315"/>
      <c r="AL269" s="62"/>
      <c r="AM269" s="62"/>
      <c r="AN269" s="62"/>
      <c r="AO269" s="62"/>
      <c r="AP269" s="62"/>
      <c r="AQ269" s="62"/>
      <c r="AR269" s="62"/>
      <c r="AS269" s="62"/>
      <c r="AT269" s="62"/>
      <c r="AU269" s="62"/>
      <c r="AV269" s="62"/>
      <c r="AW269" s="62"/>
      <c r="AX269" s="62"/>
      <c r="AY269" s="62"/>
      <c r="AZ269" s="62"/>
      <c r="BA269" s="62"/>
      <c r="BB269" s="62"/>
      <c r="BC269" s="62"/>
      <c r="BD269" s="62"/>
      <c r="BE269" s="62"/>
      <c r="BF269" s="62"/>
      <c r="BG269" s="62"/>
      <c r="BH269" s="62"/>
      <c r="BI269" s="62"/>
      <c r="BJ269" s="62"/>
      <c r="BK269" s="62"/>
      <c r="BL269" s="62"/>
      <c r="BM269" s="62"/>
    </row>
    <row r="270" spans="1:65" s="53" customFormat="1" x14ac:dyDescent="0.2">
      <c r="A270" s="2"/>
      <c r="B270" s="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62"/>
      <c r="AE270" s="317"/>
      <c r="AF270" s="317"/>
      <c r="AG270" s="317"/>
      <c r="AH270" s="317"/>
      <c r="AI270" s="317"/>
      <c r="AJ270" s="317"/>
      <c r="AK270" s="315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  <c r="AV270" s="62"/>
      <c r="AW270" s="62"/>
      <c r="AX270" s="62"/>
      <c r="AY270" s="62"/>
      <c r="AZ270" s="62"/>
      <c r="BA270" s="62"/>
      <c r="BB270" s="62"/>
      <c r="BC270" s="62"/>
      <c r="BD270" s="62"/>
      <c r="BE270" s="62"/>
      <c r="BF270" s="62"/>
      <c r="BG270" s="62"/>
      <c r="BH270" s="62"/>
      <c r="BI270" s="62"/>
      <c r="BJ270" s="62"/>
      <c r="BK270" s="62"/>
      <c r="BL270" s="62"/>
      <c r="BM270" s="62"/>
    </row>
    <row r="271" spans="1:65" s="53" customFormat="1" x14ac:dyDescent="0.2">
      <c r="A271" s="2"/>
      <c r="B271" s="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62"/>
      <c r="AE271" s="317"/>
      <c r="AF271" s="317"/>
      <c r="AG271" s="317"/>
      <c r="AH271" s="317"/>
      <c r="AI271" s="317"/>
      <c r="AJ271" s="317"/>
      <c r="AK271" s="315"/>
      <c r="AL271" s="62"/>
      <c r="AM271" s="62"/>
      <c r="AN271" s="62"/>
      <c r="AO271" s="62"/>
      <c r="AP271" s="62"/>
      <c r="AQ271" s="62"/>
      <c r="AR271" s="62"/>
      <c r="AS271" s="62"/>
      <c r="AT271" s="62"/>
      <c r="AU271" s="62"/>
      <c r="AV271" s="62"/>
      <c r="AW271" s="62"/>
      <c r="AX271" s="62"/>
      <c r="AY271" s="62"/>
      <c r="AZ271" s="62"/>
      <c r="BA271" s="62"/>
      <c r="BB271" s="62"/>
      <c r="BC271" s="62"/>
      <c r="BD271" s="62"/>
      <c r="BE271" s="62"/>
      <c r="BF271" s="62"/>
      <c r="BG271" s="62"/>
      <c r="BH271" s="62"/>
      <c r="BI271" s="62"/>
      <c r="BJ271" s="62"/>
      <c r="BK271" s="62"/>
      <c r="BL271" s="62"/>
      <c r="BM271" s="62"/>
    </row>
    <row r="272" spans="1:65" s="53" customFormat="1" x14ac:dyDescent="0.2">
      <c r="A272" s="2"/>
      <c r="B272" s="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62"/>
      <c r="AE272" s="317"/>
      <c r="AF272" s="317"/>
      <c r="AG272" s="317"/>
      <c r="AH272" s="317"/>
      <c r="AI272" s="317"/>
      <c r="AJ272" s="317"/>
      <c r="AK272" s="315"/>
      <c r="AL272" s="62"/>
      <c r="AM272" s="62"/>
      <c r="AN272" s="62"/>
      <c r="AO272" s="62"/>
      <c r="AP272" s="62"/>
      <c r="AQ272" s="62"/>
      <c r="AR272" s="62"/>
      <c r="AS272" s="62"/>
      <c r="AT272" s="62"/>
      <c r="AU272" s="62"/>
      <c r="AV272" s="62"/>
      <c r="AW272" s="62"/>
      <c r="AX272" s="62"/>
      <c r="AY272" s="62"/>
      <c r="AZ272" s="62"/>
      <c r="BA272" s="62"/>
      <c r="BB272" s="62"/>
      <c r="BC272" s="62"/>
      <c r="BD272" s="62"/>
      <c r="BE272" s="62"/>
      <c r="BF272" s="62"/>
      <c r="BG272" s="62"/>
      <c r="BH272" s="62"/>
      <c r="BI272" s="62"/>
      <c r="BJ272" s="62"/>
      <c r="BK272" s="62"/>
      <c r="BL272" s="62"/>
      <c r="BM272" s="62"/>
    </row>
    <row r="273" spans="1:65" s="53" customFormat="1" x14ac:dyDescent="0.2">
      <c r="A273" s="2"/>
      <c r="B273" s="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62"/>
      <c r="AE273" s="317"/>
      <c r="AF273" s="317"/>
      <c r="AG273" s="317"/>
      <c r="AH273" s="317"/>
      <c r="AI273" s="317"/>
      <c r="AJ273" s="317"/>
      <c r="AK273" s="315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2"/>
      <c r="AY273" s="62"/>
      <c r="AZ273" s="62"/>
      <c r="BA273" s="62"/>
      <c r="BB273" s="62"/>
      <c r="BC273" s="62"/>
      <c r="BD273" s="62"/>
      <c r="BE273" s="62"/>
      <c r="BF273" s="62"/>
      <c r="BG273" s="62"/>
      <c r="BH273" s="62"/>
      <c r="BI273" s="62"/>
      <c r="BJ273" s="62"/>
      <c r="BK273" s="62"/>
      <c r="BL273" s="62"/>
      <c r="BM273" s="62"/>
    </row>
    <row r="274" spans="1:65" s="53" customFormat="1" x14ac:dyDescent="0.2">
      <c r="A274" s="2"/>
      <c r="B274" s="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62"/>
      <c r="AE274" s="317"/>
      <c r="AF274" s="317"/>
      <c r="AG274" s="317"/>
      <c r="AH274" s="317"/>
      <c r="AI274" s="317"/>
      <c r="AJ274" s="317"/>
      <c r="AK274" s="315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  <c r="AV274" s="62"/>
      <c r="AW274" s="62"/>
      <c r="AX274" s="62"/>
      <c r="AY274" s="62"/>
      <c r="AZ274" s="62"/>
      <c r="BA274" s="62"/>
      <c r="BB274" s="62"/>
      <c r="BC274" s="62"/>
      <c r="BD274" s="62"/>
      <c r="BE274" s="62"/>
      <c r="BF274" s="62"/>
      <c r="BG274" s="62"/>
      <c r="BH274" s="62"/>
      <c r="BI274" s="62"/>
      <c r="BJ274" s="62"/>
      <c r="BK274" s="62"/>
      <c r="BL274" s="62"/>
      <c r="BM274" s="62"/>
    </row>
    <row r="275" spans="1:65" s="53" customFormat="1" x14ac:dyDescent="0.2">
      <c r="A275" s="2"/>
      <c r="B275" s="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62"/>
      <c r="AE275" s="317"/>
      <c r="AF275" s="317"/>
      <c r="AG275" s="317"/>
      <c r="AH275" s="317"/>
      <c r="AI275" s="317"/>
      <c r="AJ275" s="317"/>
      <c r="AK275" s="315"/>
      <c r="AL275" s="62"/>
      <c r="AM275" s="62"/>
      <c r="AN275" s="62"/>
      <c r="AO275" s="62"/>
      <c r="AP275" s="62"/>
      <c r="AQ275" s="62"/>
      <c r="AR275" s="62"/>
      <c r="AS275" s="62"/>
      <c r="AT275" s="62"/>
      <c r="AU275" s="62"/>
      <c r="AV275" s="62"/>
      <c r="AW275" s="62"/>
      <c r="AX275" s="62"/>
      <c r="AY275" s="62"/>
      <c r="AZ275" s="62"/>
      <c r="BA275" s="62"/>
      <c r="BB275" s="62"/>
      <c r="BC275" s="62"/>
      <c r="BD275" s="62"/>
      <c r="BE275" s="62"/>
      <c r="BF275" s="62"/>
      <c r="BG275" s="62"/>
      <c r="BH275" s="62"/>
      <c r="BI275" s="62"/>
      <c r="BJ275" s="62"/>
      <c r="BK275" s="62"/>
      <c r="BL275" s="62"/>
      <c r="BM275" s="62"/>
    </row>
    <row r="276" spans="1:65" s="53" customFormat="1" x14ac:dyDescent="0.2">
      <c r="A276" s="2"/>
      <c r="B276" s="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62"/>
      <c r="AE276" s="317"/>
      <c r="AF276" s="317"/>
      <c r="AG276" s="317"/>
      <c r="AH276" s="317"/>
      <c r="AI276" s="317"/>
      <c r="AJ276" s="317"/>
      <c r="AK276" s="315"/>
      <c r="AL276" s="62"/>
      <c r="AM276" s="62"/>
      <c r="AN276" s="62"/>
      <c r="AO276" s="62"/>
      <c r="AP276" s="62"/>
      <c r="AQ276" s="62"/>
      <c r="AR276" s="62"/>
      <c r="AS276" s="62"/>
      <c r="AT276" s="62"/>
      <c r="AU276" s="62"/>
      <c r="AV276" s="62"/>
      <c r="AW276" s="62"/>
      <c r="AX276" s="62"/>
      <c r="AY276" s="62"/>
      <c r="AZ276" s="62"/>
      <c r="BA276" s="62"/>
      <c r="BB276" s="62"/>
      <c r="BC276" s="62"/>
      <c r="BD276" s="62"/>
      <c r="BE276" s="62"/>
      <c r="BF276" s="62"/>
      <c r="BG276" s="62"/>
      <c r="BH276" s="62"/>
      <c r="BI276" s="62"/>
      <c r="BJ276" s="62"/>
      <c r="BK276" s="62"/>
      <c r="BL276" s="62"/>
      <c r="BM276" s="62"/>
    </row>
    <row r="277" spans="1:65" s="53" customFormat="1" x14ac:dyDescent="0.2">
      <c r="A277" s="2"/>
      <c r="B277" s="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62"/>
      <c r="AE277" s="317"/>
      <c r="AF277" s="317"/>
      <c r="AG277" s="317"/>
      <c r="AH277" s="317"/>
      <c r="AI277" s="317"/>
      <c r="AJ277" s="317"/>
      <c r="AK277" s="315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  <c r="AV277" s="62"/>
      <c r="AW277" s="62"/>
      <c r="AX277" s="62"/>
      <c r="AY277" s="62"/>
      <c r="AZ277" s="62"/>
      <c r="BA277" s="62"/>
      <c r="BB277" s="62"/>
      <c r="BC277" s="62"/>
      <c r="BD277" s="62"/>
      <c r="BE277" s="62"/>
      <c r="BF277" s="62"/>
      <c r="BG277" s="62"/>
      <c r="BH277" s="62"/>
      <c r="BI277" s="62"/>
      <c r="BJ277" s="62"/>
      <c r="BK277" s="62"/>
      <c r="BL277" s="62"/>
      <c r="BM277" s="62"/>
    </row>
    <row r="278" spans="1:65" s="53" customFormat="1" x14ac:dyDescent="0.2">
      <c r="A278" s="2"/>
      <c r="B278" s="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62"/>
      <c r="AE278" s="317"/>
      <c r="AF278" s="317"/>
      <c r="AG278" s="317"/>
      <c r="AH278" s="317"/>
      <c r="AI278" s="317"/>
      <c r="AJ278" s="317"/>
      <c r="AK278" s="315"/>
      <c r="AL278" s="62"/>
      <c r="AM278" s="62"/>
      <c r="AN278" s="62"/>
      <c r="AO278" s="62"/>
      <c r="AP278" s="62"/>
      <c r="AQ278" s="62"/>
      <c r="AR278" s="62"/>
      <c r="AS278" s="62"/>
      <c r="AT278" s="62"/>
      <c r="AU278" s="62"/>
      <c r="AV278" s="62"/>
      <c r="AW278" s="62"/>
      <c r="AX278" s="62"/>
      <c r="AY278" s="62"/>
      <c r="AZ278" s="62"/>
      <c r="BA278" s="62"/>
      <c r="BB278" s="62"/>
      <c r="BC278" s="62"/>
      <c r="BD278" s="62"/>
      <c r="BE278" s="62"/>
      <c r="BF278" s="62"/>
      <c r="BG278" s="62"/>
      <c r="BH278" s="62"/>
      <c r="BI278" s="62"/>
      <c r="BJ278" s="62"/>
      <c r="BK278" s="62"/>
      <c r="BL278" s="62"/>
      <c r="BM278" s="62"/>
    </row>
    <row r="279" spans="1:65" s="53" customFormat="1" x14ac:dyDescent="0.2">
      <c r="A279" s="2"/>
      <c r="B279" s="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62"/>
      <c r="AE279" s="317"/>
      <c r="AF279" s="317"/>
      <c r="AG279" s="317"/>
      <c r="AH279" s="317"/>
      <c r="AI279" s="317"/>
      <c r="AJ279" s="317"/>
      <c r="AK279" s="315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  <c r="AV279" s="62"/>
      <c r="AW279" s="62"/>
      <c r="AX279" s="62"/>
      <c r="AY279" s="62"/>
      <c r="AZ279" s="62"/>
      <c r="BA279" s="62"/>
      <c r="BB279" s="62"/>
      <c r="BC279" s="62"/>
      <c r="BD279" s="62"/>
      <c r="BE279" s="62"/>
      <c r="BF279" s="62"/>
      <c r="BG279" s="62"/>
      <c r="BH279" s="62"/>
      <c r="BI279" s="62"/>
      <c r="BJ279" s="62"/>
      <c r="BK279" s="62"/>
      <c r="BL279" s="62"/>
      <c r="BM279" s="62"/>
    </row>
    <row r="280" spans="1:65" s="53" customFormat="1" x14ac:dyDescent="0.2">
      <c r="A280" s="2"/>
      <c r="B280" s="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62"/>
      <c r="AE280" s="317"/>
      <c r="AF280" s="317"/>
      <c r="AG280" s="317"/>
      <c r="AH280" s="317"/>
      <c r="AI280" s="317"/>
      <c r="AJ280" s="317"/>
      <c r="AK280" s="315"/>
      <c r="AL280" s="62"/>
      <c r="AM280" s="62"/>
      <c r="AN280" s="62"/>
      <c r="AO280" s="62"/>
      <c r="AP280" s="62"/>
      <c r="AQ280" s="62"/>
      <c r="AR280" s="62"/>
      <c r="AS280" s="62"/>
      <c r="AT280" s="62"/>
      <c r="AU280" s="62"/>
      <c r="AV280" s="62"/>
      <c r="AW280" s="62"/>
      <c r="AX280" s="62"/>
      <c r="AY280" s="62"/>
      <c r="AZ280" s="62"/>
      <c r="BA280" s="62"/>
      <c r="BB280" s="62"/>
      <c r="BC280" s="62"/>
      <c r="BD280" s="62"/>
      <c r="BE280" s="62"/>
      <c r="BF280" s="62"/>
      <c r="BG280" s="62"/>
      <c r="BH280" s="62"/>
      <c r="BI280" s="62"/>
      <c r="BJ280" s="62"/>
      <c r="BK280" s="62"/>
      <c r="BL280" s="62"/>
      <c r="BM280" s="62"/>
    </row>
    <row r="281" spans="1:65" s="53" customFormat="1" x14ac:dyDescent="0.2">
      <c r="A281" s="2"/>
      <c r="B281" s="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62"/>
      <c r="AE281" s="317"/>
      <c r="AF281" s="317"/>
      <c r="AG281" s="317"/>
      <c r="AH281" s="317"/>
      <c r="AI281" s="317"/>
      <c r="AJ281" s="317"/>
      <c r="AK281" s="315"/>
      <c r="AL281" s="62"/>
      <c r="AM281" s="62"/>
      <c r="AN281" s="62"/>
      <c r="AO281" s="62"/>
      <c r="AP281" s="62"/>
      <c r="AQ281" s="62"/>
      <c r="AR281" s="62"/>
      <c r="AS281" s="62"/>
      <c r="AT281" s="62"/>
      <c r="AU281" s="62"/>
      <c r="AV281" s="62"/>
      <c r="AW281" s="62"/>
      <c r="AX281" s="62"/>
      <c r="AY281" s="62"/>
      <c r="AZ281" s="62"/>
      <c r="BA281" s="62"/>
      <c r="BB281" s="62"/>
      <c r="BC281" s="62"/>
      <c r="BD281" s="62"/>
      <c r="BE281" s="62"/>
      <c r="BF281" s="62"/>
      <c r="BG281" s="62"/>
      <c r="BH281" s="62"/>
      <c r="BI281" s="62"/>
      <c r="BJ281" s="62"/>
      <c r="BK281" s="62"/>
      <c r="BL281" s="62"/>
      <c r="BM281" s="62"/>
    </row>
    <row r="282" spans="1:65" s="53" customFormat="1" x14ac:dyDescent="0.2">
      <c r="A282" s="2"/>
      <c r="B282" s="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62"/>
      <c r="AE282" s="317"/>
      <c r="AF282" s="317"/>
      <c r="AG282" s="317"/>
      <c r="AH282" s="317"/>
      <c r="AI282" s="317"/>
      <c r="AJ282" s="317"/>
      <c r="AK282" s="315"/>
      <c r="AL282" s="62"/>
      <c r="AM282" s="62"/>
      <c r="AN282" s="62"/>
      <c r="AO282" s="62"/>
      <c r="AP282" s="62"/>
      <c r="AQ282" s="62"/>
      <c r="AR282" s="62"/>
      <c r="AS282" s="62"/>
      <c r="AT282" s="62"/>
      <c r="AU282" s="62"/>
      <c r="AV282" s="62"/>
      <c r="AW282" s="62"/>
      <c r="AX282" s="62"/>
      <c r="AY282" s="62"/>
      <c r="AZ282" s="62"/>
      <c r="BA282" s="62"/>
      <c r="BB282" s="62"/>
      <c r="BC282" s="62"/>
      <c r="BD282" s="62"/>
      <c r="BE282" s="62"/>
      <c r="BF282" s="62"/>
      <c r="BG282" s="62"/>
      <c r="BH282" s="62"/>
      <c r="BI282" s="62"/>
      <c r="BJ282" s="62"/>
      <c r="BK282" s="62"/>
      <c r="BL282" s="62"/>
      <c r="BM282" s="62"/>
    </row>
    <row r="283" spans="1:65" s="53" customFormat="1" x14ac:dyDescent="0.2">
      <c r="A283" s="2"/>
      <c r="B283" s="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62"/>
      <c r="AE283" s="317"/>
      <c r="AF283" s="317"/>
      <c r="AG283" s="317"/>
      <c r="AH283" s="317"/>
      <c r="AI283" s="317"/>
      <c r="AJ283" s="317"/>
      <c r="AK283" s="315"/>
      <c r="AL283" s="62"/>
      <c r="AM283" s="62"/>
      <c r="AN283" s="62"/>
      <c r="AO283" s="62"/>
      <c r="AP283" s="62"/>
      <c r="AQ283" s="62"/>
      <c r="AR283" s="62"/>
      <c r="AS283" s="62"/>
      <c r="AT283" s="62"/>
      <c r="AU283" s="62"/>
      <c r="AV283" s="62"/>
      <c r="AW283" s="62"/>
      <c r="AX283" s="62"/>
      <c r="AY283" s="62"/>
      <c r="AZ283" s="62"/>
      <c r="BA283" s="62"/>
      <c r="BB283" s="62"/>
      <c r="BC283" s="62"/>
      <c r="BD283" s="62"/>
      <c r="BE283" s="62"/>
      <c r="BF283" s="62"/>
      <c r="BG283" s="62"/>
      <c r="BH283" s="62"/>
      <c r="BI283" s="62"/>
      <c r="BJ283" s="62"/>
      <c r="BK283" s="62"/>
      <c r="BL283" s="62"/>
      <c r="BM283" s="62"/>
    </row>
    <row r="284" spans="1:65" s="53" customFormat="1" x14ac:dyDescent="0.2">
      <c r="A284" s="2"/>
      <c r="B284" s="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62"/>
      <c r="AE284" s="317"/>
      <c r="AF284" s="317"/>
      <c r="AG284" s="317"/>
      <c r="AH284" s="317"/>
      <c r="AI284" s="317"/>
      <c r="AJ284" s="317"/>
      <c r="AK284" s="315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  <c r="AV284" s="62"/>
      <c r="AW284" s="62"/>
      <c r="AX284" s="62"/>
      <c r="AY284" s="62"/>
      <c r="AZ284" s="62"/>
      <c r="BA284" s="62"/>
      <c r="BB284" s="62"/>
      <c r="BC284" s="62"/>
      <c r="BD284" s="62"/>
      <c r="BE284" s="62"/>
      <c r="BF284" s="62"/>
      <c r="BG284" s="62"/>
      <c r="BH284" s="62"/>
      <c r="BI284" s="62"/>
      <c r="BJ284" s="62"/>
      <c r="BK284" s="62"/>
      <c r="BL284" s="62"/>
      <c r="BM284" s="62"/>
    </row>
    <row r="285" spans="1:65" s="53" customFormat="1" x14ac:dyDescent="0.2">
      <c r="A285" s="2"/>
      <c r="B285" s="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62"/>
      <c r="AE285" s="317"/>
      <c r="AF285" s="317"/>
      <c r="AG285" s="317"/>
      <c r="AH285" s="317"/>
      <c r="AI285" s="317"/>
      <c r="AJ285" s="317"/>
      <c r="AK285" s="315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  <c r="AV285" s="62"/>
      <c r="AW285" s="62"/>
      <c r="AX285" s="62"/>
      <c r="AY285" s="62"/>
      <c r="AZ285" s="62"/>
      <c r="BA285" s="62"/>
      <c r="BB285" s="62"/>
      <c r="BC285" s="62"/>
      <c r="BD285" s="62"/>
      <c r="BE285" s="62"/>
      <c r="BF285" s="62"/>
      <c r="BG285" s="62"/>
      <c r="BH285" s="62"/>
      <c r="BI285" s="62"/>
      <c r="BJ285" s="62"/>
      <c r="BK285" s="62"/>
      <c r="BL285" s="62"/>
      <c r="BM285" s="62"/>
    </row>
    <row r="286" spans="1:65" s="53" customFormat="1" x14ac:dyDescent="0.2">
      <c r="A286" s="2"/>
      <c r="B286" s="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62"/>
      <c r="AE286" s="317"/>
      <c r="AF286" s="317"/>
      <c r="AG286" s="317"/>
      <c r="AH286" s="317"/>
      <c r="AI286" s="317"/>
      <c r="AJ286" s="317"/>
      <c r="AK286" s="315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  <c r="AV286" s="62"/>
      <c r="AW286" s="62"/>
      <c r="AX286" s="62"/>
      <c r="AY286" s="62"/>
      <c r="AZ286" s="62"/>
      <c r="BA286" s="62"/>
      <c r="BB286" s="62"/>
      <c r="BC286" s="62"/>
      <c r="BD286" s="62"/>
      <c r="BE286" s="62"/>
      <c r="BF286" s="62"/>
      <c r="BG286" s="62"/>
      <c r="BH286" s="62"/>
      <c r="BI286" s="62"/>
      <c r="BJ286" s="62"/>
      <c r="BK286" s="62"/>
      <c r="BL286" s="62"/>
      <c r="BM286" s="62"/>
    </row>
    <row r="287" spans="1:65" s="53" customFormat="1" x14ac:dyDescent="0.2">
      <c r="A287" s="2"/>
      <c r="B287" s="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62"/>
      <c r="AE287" s="317"/>
      <c r="AF287" s="317"/>
      <c r="AG287" s="317"/>
      <c r="AH287" s="317"/>
      <c r="AI287" s="317"/>
      <c r="AJ287" s="317"/>
      <c r="AK287" s="315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  <c r="AV287" s="62"/>
      <c r="AW287" s="62"/>
      <c r="AX287" s="62"/>
      <c r="AY287" s="62"/>
      <c r="AZ287" s="62"/>
      <c r="BA287" s="62"/>
      <c r="BB287" s="62"/>
      <c r="BC287" s="62"/>
      <c r="BD287" s="62"/>
      <c r="BE287" s="62"/>
      <c r="BF287" s="62"/>
      <c r="BG287" s="62"/>
      <c r="BH287" s="62"/>
      <c r="BI287" s="62"/>
      <c r="BJ287" s="62"/>
      <c r="BK287" s="62"/>
      <c r="BL287" s="62"/>
      <c r="BM287" s="62"/>
    </row>
    <row r="288" spans="1:65" s="53" customFormat="1" x14ac:dyDescent="0.2">
      <c r="A288" s="2"/>
      <c r="B288" s="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62"/>
      <c r="AE288" s="317"/>
      <c r="AF288" s="317"/>
      <c r="AG288" s="317"/>
      <c r="AH288" s="317"/>
      <c r="AI288" s="317"/>
      <c r="AJ288" s="317"/>
      <c r="AK288" s="315"/>
      <c r="AL288" s="62"/>
      <c r="AM288" s="62"/>
      <c r="AN288" s="62"/>
      <c r="AO288" s="62"/>
      <c r="AP288" s="62"/>
      <c r="AQ288" s="62"/>
      <c r="AR288" s="62"/>
      <c r="AS288" s="62"/>
      <c r="AT288" s="62"/>
      <c r="AU288" s="62"/>
      <c r="AV288" s="62"/>
      <c r="AW288" s="62"/>
      <c r="AX288" s="62"/>
      <c r="AY288" s="62"/>
      <c r="AZ288" s="62"/>
      <c r="BA288" s="62"/>
      <c r="BB288" s="62"/>
      <c r="BC288" s="62"/>
      <c r="BD288" s="62"/>
      <c r="BE288" s="62"/>
      <c r="BF288" s="62"/>
      <c r="BG288" s="62"/>
      <c r="BH288" s="62"/>
      <c r="BI288" s="62"/>
      <c r="BJ288" s="62"/>
      <c r="BK288" s="62"/>
      <c r="BL288" s="62"/>
      <c r="BM288" s="62"/>
    </row>
    <row r="289" spans="1:65" s="53" customFormat="1" x14ac:dyDescent="0.2">
      <c r="A289" s="2"/>
      <c r="B289" s="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62"/>
      <c r="AE289" s="317"/>
      <c r="AF289" s="317"/>
      <c r="AG289" s="317"/>
      <c r="AH289" s="317"/>
      <c r="AI289" s="317"/>
      <c r="AJ289" s="317"/>
      <c r="AK289" s="315"/>
      <c r="AL289" s="62"/>
      <c r="AM289" s="62"/>
      <c r="AN289" s="62"/>
      <c r="AO289" s="62"/>
      <c r="AP289" s="62"/>
      <c r="AQ289" s="62"/>
      <c r="AR289" s="62"/>
      <c r="AS289" s="62"/>
      <c r="AT289" s="62"/>
      <c r="AU289" s="62"/>
      <c r="AV289" s="62"/>
      <c r="AW289" s="62"/>
      <c r="AX289" s="62"/>
      <c r="AY289" s="62"/>
      <c r="AZ289" s="62"/>
      <c r="BA289" s="62"/>
      <c r="BB289" s="62"/>
      <c r="BC289" s="62"/>
      <c r="BD289" s="62"/>
      <c r="BE289" s="62"/>
      <c r="BF289" s="62"/>
      <c r="BG289" s="62"/>
      <c r="BH289" s="62"/>
      <c r="BI289" s="62"/>
      <c r="BJ289" s="62"/>
      <c r="BK289" s="62"/>
      <c r="BL289" s="62"/>
      <c r="BM289" s="62"/>
    </row>
    <row r="290" spans="1:65" s="53" customFormat="1" x14ac:dyDescent="0.2">
      <c r="A290" s="2"/>
      <c r="B290" s="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62"/>
      <c r="AE290" s="317"/>
      <c r="AF290" s="317"/>
      <c r="AG290" s="317"/>
      <c r="AH290" s="317"/>
      <c r="AI290" s="317"/>
      <c r="AJ290" s="317"/>
      <c r="AK290" s="315"/>
      <c r="AL290" s="62"/>
      <c r="AM290" s="62"/>
      <c r="AN290" s="62"/>
      <c r="AO290" s="62"/>
      <c r="AP290" s="62"/>
      <c r="AQ290" s="62"/>
      <c r="AR290" s="62"/>
      <c r="AS290" s="62"/>
      <c r="AT290" s="62"/>
      <c r="AU290" s="62"/>
      <c r="AV290" s="62"/>
      <c r="AW290" s="62"/>
      <c r="AX290" s="62"/>
      <c r="AY290" s="62"/>
      <c r="AZ290" s="62"/>
      <c r="BA290" s="62"/>
      <c r="BB290" s="62"/>
      <c r="BC290" s="62"/>
      <c r="BD290" s="62"/>
      <c r="BE290" s="62"/>
      <c r="BF290" s="62"/>
      <c r="BG290" s="62"/>
      <c r="BH290" s="62"/>
      <c r="BI290" s="62"/>
      <c r="BJ290" s="62"/>
      <c r="BK290" s="62"/>
      <c r="BL290" s="62"/>
      <c r="BM290" s="62"/>
    </row>
    <row r="291" spans="1:65" s="53" customFormat="1" x14ac:dyDescent="0.2">
      <c r="A291" s="2"/>
      <c r="B291" s="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62"/>
      <c r="AE291" s="317"/>
      <c r="AF291" s="317"/>
      <c r="AG291" s="317"/>
      <c r="AH291" s="317"/>
      <c r="AI291" s="317"/>
      <c r="AJ291" s="317"/>
      <c r="AK291" s="315"/>
      <c r="AL291" s="62"/>
      <c r="AM291" s="62"/>
      <c r="AN291" s="62"/>
      <c r="AO291" s="62"/>
      <c r="AP291" s="62"/>
      <c r="AQ291" s="62"/>
      <c r="AR291" s="62"/>
      <c r="AS291" s="62"/>
      <c r="AT291" s="62"/>
      <c r="AU291" s="62"/>
      <c r="AV291" s="62"/>
      <c r="AW291" s="62"/>
      <c r="AX291" s="62"/>
      <c r="AY291" s="62"/>
      <c r="AZ291" s="62"/>
      <c r="BA291" s="62"/>
      <c r="BB291" s="62"/>
      <c r="BC291" s="62"/>
      <c r="BD291" s="62"/>
      <c r="BE291" s="62"/>
      <c r="BF291" s="62"/>
      <c r="BG291" s="62"/>
      <c r="BH291" s="62"/>
      <c r="BI291" s="62"/>
      <c r="BJ291" s="62"/>
      <c r="BK291" s="62"/>
      <c r="BL291" s="62"/>
      <c r="BM291" s="62"/>
    </row>
    <row r="292" spans="1:65" s="53" customFormat="1" x14ac:dyDescent="0.2">
      <c r="A292" s="2"/>
      <c r="B292" s="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62"/>
      <c r="AE292" s="317"/>
      <c r="AF292" s="317"/>
      <c r="AG292" s="317"/>
      <c r="AH292" s="317"/>
      <c r="AI292" s="317"/>
      <c r="AJ292" s="317"/>
      <c r="AK292" s="315"/>
      <c r="AL292" s="62"/>
      <c r="AM292" s="62"/>
      <c r="AN292" s="62"/>
      <c r="AO292" s="62"/>
      <c r="AP292" s="62"/>
      <c r="AQ292" s="62"/>
      <c r="AR292" s="62"/>
      <c r="AS292" s="62"/>
      <c r="AT292" s="62"/>
      <c r="AU292" s="62"/>
      <c r="AV292" s="62"/>
      <c r="AW292" s="62"/>
      <c r="AX292" s="62"/>
      <c r="AY292" s="62"/>
      <c r="AZ292" s="62"/>
      <c r="BA292" s="62"/>
      <c r="BB292" s="62"/>
      <c r="BC292" s="62"/>
      <c r="BD292" s="62"/>
      <c r="BE292" s="62"/>
      <c r="BF292" s="62"/>
      <c r="BG292" s="62"/>
      <c r="BH292" s="62"/>
      <c r="BI292" s="62"/>
      <c r="BJ292" s="62"/>
      <c r="BK292" s="62"/>
      <c r="BL292" s="62"/>
      <c r="BM292" s="62"/>
    </row>
    <row r="293" spans="1:65" s="53" customFormat="1" x14ac:dyDescent="0.2">
      <c r="A293" s="2"/>
      <c r="B293" s="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62"/>
      <c r="AE293" s="317"/>
      <c r="AF293" s="317"/>
      <c r="AG293" s="317"/>
      <c r="AH293" s="317"/>
      <c r="AI293" s="317"/>
      <c r="AJ293" s="317"/>
      <c r="AK293" s="315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  <c r="AV293" s="62"/>
      <c r="AW293" s="62"/>
      <c r="AX293" s="62"/>
      <c r="AY293" s="62"/>
      <c r="AZ293" s="62"/>
      <c r="BA293" s="62"/>
      <c r="BB293" s="62"/>
      <c r="BC293" s="62"/>
      <c r="BD293" s="62"/>
      <c r="BE293" s="62"/>
      <c r="BF293" s="62"/>
      <c r="BG293" s="62"/>
      <c r="BH293" s="62"/>
      <c r="BI293" s="62"/>
      <c r="BJ293" s="62"/>
      <c r="BK293" s="62"/>
      <c r="BL293" s="62"/>
      <c r="BM293" s="62"/>
    </row>
    <row r="294" spans="1:65" s="53" customFormat="1" x14ac:dyDescent="0.2">
      <c r="A294" s="2"/>
      <c r="B294" s="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62"/>
      <c r="AE294" s="317"/>
      <c r="AF294" s="317"/>
      <c r="AG294" s="317"/>
      <c r="AH294" s="317"/>
      <c r="AI294" s="317"/>
      <c r="AJ294" s="317"/>
      <c r="AK294" s="315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  <c r="AV294" s="62"/>
      <c r="AW294" s="62"/>
      <c r="AX294" s="62"/>
      <c r="AY294" s="62"/>
      <c r="AZ294" s="62"/>
      <c r="BA294" s="62"/>
      <c r="BB294" s="62"/>
      <c r="BC294" s="62"/>
      <c r="BD294" s="62"/>
      <c r="BE294" s="62"/>
      <c r="BF294" s="62"/>
      <c r="BG294" s="62"/>
      <c r="BH294" s="62"/>
      <c r="BI294" s="62"/>
      <c r="BJ294" s="62"/>
      <c r="BK294" s="62"/>
      <c r="BL294" s="62"/>
      <c r="BM294" s="62"/>
    </row>
    <row r="295" spans="1:65" s="53" customFormat="1" x14ac:dyDescent="0.2">
      <c r="A295" s="2"/>
      <c r="B295" s="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62"/>
      <c r="AE295" s="317"/>
      <c r="AF295" s="317"/>
      <c r="AG295" s="317"/>
      <c r="AH295" s="317"/>
      <c r="AI295" s="317"/>
      <c r="AJ295" s="317"/>
      <c r="AK295" s="315"/>
      <c r="AL295" s="62"/>
      <c r="AM295" s="62"/>
      <c r="AN295" s="62"/>
      <c r="AO295" s="62"/>
      <c r="AP295" s="62"/>
      <c r="AQ295" s="62"/>
      <c r="AR295" s="62"/>
      <c r="AS295" s="62"/>
      <c r="AT295" s="62"/>
      <c r="AU295" s="62"/>
      <c r="AV295" s="62"/>
      <c r="AW295" s="62"/>
      <c r="AX295" s="62"/>
      <c r="AY295" s="62"/>
      <c r="AZ295" s="62"/>
      <c r="BA295" s="62"/>
      <c r="BB295" s="62"/>
      <c r="BC295" s="62"/>
      <c r="BD295" s="62"/>
      <c r="BE295" s="62"/>
      <c r="BF295" s="62"/>
      <c r="BG295" s="62"/>
      <c r="BH295" s="62"/>
      <c r="BI295" s="62"/>
      <c r="BJ295" s="62"/>
      <c r="BK295" s="62"/>
      <c r="BL295" s="62"/>
      <c r="BM295" s="62"/>
    </row>
    <row r="296" spans="1:65" s="53" customFormat="1" x14ac:dyDescent="0.2">
      <c r="A296" s="2"/>
      <c r="B296" s="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62"/>
      <c r="AE296" s="317"/>
      <c r="AF296" s="317"/>
      <c r="AG296" s="317"/>
      <c r="AH296" s="317"/>
      <c r="AI296" s="317"/>
      <c r="AJ296" s="317"/>
      <c r="AK296" s="315"/>
      <c r="AL296" s="62"/>
      <c r="AM296" s="62"/>
      <c r="AN296" s="62"/>
      <c r="AO296" s="62"/>
      <c r="AP296" s="62"/>
      <c r="AQ296" s="62"/>
      <c r="AR296" s="62"/>
      <c r="AS296" s="62"/>
      <c r="AT296" s="62"/>
      <c r="AU296" s="62"/>
      <c r="AV296" s="62"/>
      <c r="AW296" s="62"/>
      <c r="AX296" s="62"/>
      <c r="AY296" s="62"/>
      <c r="AZ296" s="62"/>
      <c r="BA296" s="62"/>
      <c r="BB296" s="62"/>
      <c r="BC296" s="62"/>
      <c r="BD296" s="62"/>
      <c r="BE296" s="62"/>
      <c r="BF296" s="62"/>
      <c r="BG296" s="62"/>
      <c r="BH296" s="62"/>
      <c r="BI296" s="62"/>
      <c r="BJ296" s="62"/>
      <c r="BK296" s="62"/>
      <c r="BL296" s="62"/>
      <c r="BM296" s="62"/>
    </row>
    <row r="297" spans="1:65" s="53" customFormat="1" x14ac:dyDescent="0.2">
      <c r="A297" s="2"/>
      <c r="B297" s="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62"/>
      <c r="AE297" s="317"/>
      <c r="AF297" s="317"/>
      <c r="AG297" s="317"/>
      <c r="AH297" s="317"/>
      <c r="AI297" s="317"/>
      <c r="AJ297" s="317"/>
      <c r="AK297" s="315"/>
      <c r="AL297" s="62"/>
      <c r="AM297" s="62"/>
      <c r="AN297" s="62"/>
      <c r="AO297" s="62"/>
      <c r="AP297" s="62"/>
      <c r="AQ297" s="62"/>
      <c r="AR297" s="62"/>
      <c r="AS297" s="62"/>
      <c r="AT297" s="62"/>
      <c r="AU297" s="62"/>
      <c r="AV297" s="62"/>
      <c r="AW297" s="62"/>
      <c r="AX297" s="62"/>
      <c r="AY297" s="62"/>
      <c r="AZ297" s="62"/>
      <c r="BA297" s="62"/>
      <c r="BB297" s="62"/>
      <c r="BC297" s="62"/>
      <c r="BD297" s="62"/>
      <c r="BE297" s="62"/>
      <c r="BF297" s="62"/>
      <c r="BG297" s="62"/>
      <c r="BH297" s="62"/>
      <c r="BI297" s="62"/>
      <c r="BJ297" s="62"/>
      <c r="BK297" s="62"/>
      <c r="BL297" s="62"/>
      <c r="BM297" s="62"/>
    </row>
    <row r="298" spans="1:65" s="53" customFormat="1" x14ac:dyDescent="0.2">
      <c r="A298" s="2"/>
      <c r="B298" s="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62"/>
      <c r="AE298" s="317"/>
      <c r="AF298" s="317"/>
      <c r="AG298" s="317"/>
      <c r="AH298" s="317"/>
      <c r="AI298" s="317"/>
      <c r="AJ298" s="317"/>
      <c r="AK298" s="315"/>
      <c r="AL298" s="62"/>
      <c r="AM298" s="62"/>
      <c r="AN298" s="62"/>
      <c r="AO298" s="62"/>
      <c r="AP298" s="62"/>
      <c r="AQ298" s="62"/>
      <c r="AR298" s="62"/>
      <c r="AS298" s="62"/>
      <c r="AT298" s="62"/>
      <c r="AU298" s="62"/>
      <c r="AV298" s="62"/>
      <c r="AW298" s="62"/>
      <c r="AX298" s="62"/>
      <c r="AY298" s="62"/>
      <c r="AZ298" s="62"/>
      <c r="BA298" s="62"/>
      <c r="BB298" s="62"/>
      <c r="BC298" s="62"/>
      <c r="BD298" s="62"/>
      <c r="BE298" s="62"/>
      <c r="BF298" s="62"/>
      <c r="BG298" s="62"/>
      <c r="BH298" s="62"/>
      <c r="BI298" s="62"/>
      <c r="BJ298" s="62"/>
      <c r="BK298" s="62"/>
      <c r="BL298" s="62"/>
      <c r="BM298" s="62"/>
    </row>
    <row r="299" spans="1:65" s="53" customFormat="1" x14ac:dyDescent="0.2">
      <c r="A299" s="2"/>
      <c r="B299" s="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62"/>
      <c r="AE299" s="317"/>
      <c r="AF299" s="317"/>
      <c r="AG299" s="317"/>
      <c r="AH299" s="317"/>
      <c r="AI299" s="317"/>
      <c r="AJ299" s="317"/>
      <c r="AK299" s="315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  <c r="AV299" s="62"/>
      <c r="AW299" s="62"/>
      <c r="AX299" s="62"/>
      <c r="AY299" s="62"/>
      <c r="AZ299" s="62"/>
      <c r="BA299" s="62"/>
      <c r="BB299" s="62"/>
      <c r="BC299" s="62"/>
      <c r="BD299" s="62"/>
      <c r="BE299" s="62"/>
      <c r="BF299" s="62"/>
      <c r="BG299" s="62"/>
      <c r="BH299" s="62"/>
      <c r="BI299" s="62"/>
      <c r="BJ299" s="62"/>
      <c r="BK299" s="62"/>
      <c r="BL299" s="62"/>
      <c r="BM299" s="62"/>
    </row>
    <row r="300" spans="1:65" s="53" customFormat="1" x14ac:dyDescent="0.2">
      <c r="A300" s="2"/>
      <c r="B300" s="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62"/>
      <c r="AE300" s="317"/>
      <c r="AF300" s="317"/>
      <c r="AG300" s="317"/>
      <c r="AH300" s="317"/>
      <c r="AI300" s="317"/>
      <c r="AJ300" s="317"/>
      <c r="AK300" s="315"/>
      <c r="AL300" s="62"/>
      <c r="AM300" s="62"/>
      <c r="AN300" s="62"/>
      <c r="AO300" s="62"/>
      <c r="AP300" s="62"/>
      <c r="AQ300" s="62"/>
      <c r="AR300" s="62"/>
      <c r="AS300" s="62"/>
      <c r="AT300" s="62"/>
      <c r="AU300" s="62"/>
      <c r="AV300" s="62"/>
      <c r="AW300" s="62"/>
      <c r="AX300" s="62"/>
      <c r="AY300" s="62"/>
      <c r="AZ300" s="62"/>
      <c r="BA300" s="62"/>
      <c r="BB300" s="62"/>
      <c r="BC300" s="62"/>
      <c r="BD300" s="62"/>
      <c r="BE300" s="62"/>
      <c r="BF300" s="62"/>
      <c r="BG300" s="62"/>
      <c r="BH300" s="62"/>
      <c r="BI300" s="62"/>
      <c r="BJ300" s="62"/>
      <c r="BK300" s="62"/>
      <c r="BL300" s="62"/>
      <c r="BM300" s="62"/>
    </row>
    <row r="301" spans="1:65" s="53" customFormat="1" x14ac:dyDescent="0.2">
      <c r="A301" s="2"/>
      <c r="B301" s="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62"/>
      <c r="AE301" s="317"/>
      <c r="AF301" s="317"/>
      <c r="AG301" s="317"/>
      <c r="AH301" s="317"/>
      <c r="AI301" s="317"/>
      <c r="AJ301" s="317"/>
      <c r="AK301" s="315"/>
      <c r="AL301" s="62"/>
      <c r="AM301" s="62"/>
      <c r="AN301" s="62"/>
      <c r="AO301" s="62"/>
      <c r="AP301" s="62"/>
      <c r="AQ301" s="62"/>
      <c r="AR301" s="62"/>
      <c r="AS301" s="62"/>
      <c r="AT301" s="62"/>
      <c r="AU301" s="62"/>
      <c r="AV301" s="62"/>
      <c r="AW301" s="62"/>
      <c r="AX301" s="62"/>
      <c r="AY301" s="62"/>
      <c r="AZ301" s="62"/>
      <c r="BA301" s="62"/>
      <c r="BB301" s="62"/>
      <c r="BC301" s="62"/>
      <c r="BD301" s="62"/>
      <c r="BE301" s="62"/>
      <c r="BF301" s="62"/>
      <c r="BG301" s="62"/>
      <c r="BH301" s="62"/>
      <c r="BI301" s="62"/>
      <c r="BJ301" s="62"/>
      <c r="BK301" s="62"/>
      <c r="BL301" s="62"/>
      <c r="BM301" s="62"/>
    </row>
    <row r="302" spans="1:65" s="53" customFormat="1" x14ac:dyDescent="0.2">
      <c r="A302" s="2"/>
      <c r="B302" s="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62"/>
      <c r="AE302" s="317"/>
      <c r="AF302" s="317"/>
      <c r="AG302" s="317"/>
      <c r="AH302" s="317"/>
      <c r="AI302" s="317"/>
      <c r="AJ302" s="317"/>
      <c r="AK302" s="315"/>
      <c r="AL302" s="62"/>
      <c r="AM302" s="62"/>
      <c r="AN302" s="62"/>
      <c r="AO302" s="62"/>
      <c r="AP302" s="62"/>
      <c r="AQ302" s="62"/>
      <c r="AR302" s="62"/>
      <c r="AS302" s="62"/>
      <c r="AT302" s="62"/>
      <c r="AU302" s="62"/>
      <c r="AV302" s="62"/>
      <c r="AW302" s="62"/>
      <c r="AX302" s="62"/>
      <c r="AY302" s="62"/>
      <c r="AZ302" s="62"/>
      <c r="BA302" s="62"/>
      <c r="BB302" s="62"/>
      <c r="BC302" s="62"/>
      <c r="BD302" s="62"/>
      <c r="BE302" s="62"/>
      <c r="BF302" s="62"/>
      <c r="BG302" s="62"/>
      <c r="BH302" s="62"/>
      <c r="BI302" s="62"/>
      <c r="BJ302" s="62"/>
      <c r="BK302" s="62"/>
      <c r="BL302" s="62"/>
      <c r="BM302" s="62"/>
    </row>
    <row r="303" spans="1:65" s="53" customFormat="1" x14ac:dyDescent="0.2">
      <c r="A303" s="2"/>
      <c r="B303" s="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62"/>
      <c r="AE303" s="317"/>
      <c r="AF303" s="317"/>
      <c r="AG303" s="317"/>
      <c r="AH303" s="317"/>
      <c r="AI303" s="317"/>
      <c r="AJ303" s="317"/>
      <c r="AK303" s="315"/>
      <c r="AL303" s="62"/>
      <c r="AM303" s="62"/>
      <c r="AN303" s="62"/>
      <c r="AO303" s="62"/>
      <c r="AP303" s="62"/>
      <c r="AQ303" s="62"/>
      <c r="AR303" s="62"/>
      <c r="AS303" s="62"/>
      <c r="AT303" s="62"/>
      <c r="AU303" s="62"/>
      <c r="AV303" s="62"/>
      <c r="AW303" s="62"/>
      <c r="AX303" s="62"/>
      <c r="AY303" s="62"/>
      <c r="AZ303" s="62"/>
      <c r="BA303" s="62"/>
      <c r="BB303" s="62"/>
      <c r="BC303" s="62"/>
      <c r="BD303" s="62"/>
      <c r="BE303" s="62"/>
      <c r="BF303" s="62"/>
      <c r="BG303" s="62"/>
      <c r="BH303" s="62"/>
      <c r="BI303" s="62"/>
      <c r="BJ303" s="62"/>
      <c r="BK303" s="62"/>
      <c r="BL303" s="62"/>
      <c r="BM303" s="62"/>
    </row>
    <row r="304" spans="1:65" s="53" customFormat="1" x14ac:dyDescent="0.2">
      <c r="A304" s="2"/>
      <c r="B304" s="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62"/>
      <c r="AE304" s="317"/>
      <c r="AF304" s="317"/>
      <c r="AG304" s="317"/>
      <c r="AH304" s="317"/>
      <c r="AI304" s="317"/>
      <c r="AJ304" s="317"/>
      <c r="AK304" s="315"/>
      <c r="AL304" s="62"/>
      <c r="AM304" s="62"/>
      <c r="AN304" s="62"/>
      <c r="AO304" s="62"/>
      <c r="AP304" s="62"/>
      <c r="AQ304" s="62"/>
      <c r="AR304" s="62"/>
      <c r="AS304" s="62"/>
      <c r="AT304" s="62"/>
      <c r="AU304" s="62"/>
      <c r="AV304" s="62"/>
      <c r="AW304" s="62"/>
      <c r="AX304" s="62"/>
      <c r="AY304" s="62"/>
      <c r="AZ304" s="62"/>
      <c r="BA304" s="62"/>
      <c r="BB304" s="62"/>
      <c r="BC304" s="62"/>
      <c r="BD304" s="62"/>
      <c r="BE304" s="62"/>
      <c r="BF304" s="62"/>
      <c r="BG304" s="62"/>
      <c r="BH304" s="62"/>
      <c r="BI304" s="62"/>
      <c r="BJ304" s="62"/>
      <c r="BK304" s="62"/>
      <c r="BL304" s="62"/>
      <c r="BM304" s="62"/>
    </row>
    <row r="305" spans="1:65" s="53" customFormat="1" x14ac:dyDescent="0.2">
      <c r="A305" s="2"/>
      <c r="B305" s="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62"/>
      <c r="AE305" s="317"/>
      <c r="AF305" s="317"/>
      <c r="AG305" s="317"/>
      <c r="AH305" s="317"/>
      <c r="AI305" s="317"/>
      <c r="AJ305" s="317"/>
      <c r="AK305" s="315"/>
      <c r="AL305" s="62"/>
      <c r="AM305" s="62"/>
      <c r="AN305" s="62"/>
      <c r="AO305" s="62"/>
      <c r="AP305" s="62"/>
      <c r="AQ305" s="62"/>
      <c r="AR305" s="62"/>
      <c r="AS305" s="62"/>
      <c r="AT305" s="62"/>
      <c r="AU305" s="62"/>
      <c r="AV305" s="62"/>
      <c r="AW305" s="62"/>
      <c r="AX305" s="62"/>
      <c r="AY305" s="62"/>
      <c r="AZ305" s="62"/>
      <c r="BA305" s="62"/>
      <c r="BB305" s="62"/>
      <c r="BC305" s="62"/>
      <c r="BD305" s="62"/>
      <c r="BE305" s="62"/>
      <c r="BF305" s="62"/>
      <c r="BG305" s="62"/>
      <c r="BH305" s="62"/>
      <c r="BI305" s="62"/>
      <c r="BJ305" s="62"/>
      <c r="BK305" s="62"/>
      <c r="BL305" s="62"/>
      <c r="BM305" s="62"/>
    </row>
    <row r="306" spans="1:65" s="53" customFormat="1" x14ac:dyDescent="0.2">
      <c r="A306" s="2"/>
      <c r="B306" s="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62"/>
      <c r="AE306" s="317"/>
      <c r="AF306" s="317"/>
      <c r="AG306" s="317"/>
      <c r="AH306" s="317"/>
      <c r="AI306" s="317"/>
      <c r="AJ306" s="317"/>
      <c r="AK306" s="315"/>
      <c r="AL306" s="62"/>
      <c r="AM306" s="62"/>
      <c r="AN306" s="62"/>
      <c r="AO306" s="62"/>
      <c r="AP306" s="62"/>
      <c r="AQ306" s="62"/>
      <c r="AR306" s="62"/>
      <c r="AS306" s="62"/>
      <c r="AT306" s="62"/>
      <c r="AU306" s="62"/>
      <c r="AV306" s="62"/>
      <c r="AW306" s="62"/>
      <c r="AX306" s="62"/>
      <c r="AY306" s="62"/>
      <c r="AZ306" s="62"/>
      <c r="BA306" s="62"/>
      <c r="BB306" s="62"/>
      <c r="BC306" s="62"/>
      <c r="BD306" s="62"/>
      <c r="BE306" s="62"/>
      <c r="BF306" s="62"/>
      <c r="BG306" s="62"/>
      <c r="BH306" s="62"/>
      <c r="BI306" s="62"/>
      <c r="BJ306" s="62"/>
      <c r="BK306" s="62"/>
      <c r="BL306" s="62"/>
      <c r="BM306" s="62"/>
    </row>
    <row r="307" spans="1:65" s="53" customFormat="1" x14ac:dyDescent="0.2">
      <c r="A307" s="2"/>
      <c r="B307" s="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62"/>
      <c r="AE307" s="317"/>
      <c r="AF307" s="317"/>
      <c r="AG307" s="317"/>
      <c r="AH307" s="317"/>
      <c r="AI307" s="317"/>
      <c r="AJ307" s="317"/>
      <c r="AK307" s="315"/>
      <c r="AL307" s="62"/>
      <c r="AM307" s="62"/>
      <c r="AN307" s="62"/>
      <c r="AO307" s="62"/>
      <c r="AP307" s="62"/>
      <c r="AQ307" s="62"/>
      <c r="AR307" s="62"/>
      <c r="AS307" s="62"/>
      <c r="AT307" s="62"/>
      <c r="AU307" s="62"/>
      <c r="AV307" s="62"/>
      <c r="AW307" s="62"/>
      <c r="AX307" s="62"/>
      <c r="AY307" s="62"/>
      <c r="AZ307" s="62"/>
      <c r="BA307" s="62"/>
      <c r="BB307" s="62"/>
      <c r="BC307" s="62"/>
      <c r="BD307" s="62"/>
      <c r="BE307" s="62"/>
      <c r="BF307" s="62"/>
      <c r="BG307" s="62"/>
      <c r="BH307" s="62"/>
      <c r="BI307" s="62"/>
      <c r="BJ307" s="62"/>
      <c r="BK307" s="62"/>
      <c r="BL307" s="62"/>
      <c r="BM307" s="62"/>
    </row>
    <row r="308" spans="1:65" s="53" customFormat="1" x14ac:dyDescent="0.2">
      <c r="A308" s="2"/>
      <c r="B308" s="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62"/>
      <c r="AE308" s="317"/>
      <c r="AF308" s="317"/>
      <c r="AG308" s="317"/>
      <c r="AH308" s="317"/>
      <c r="AI308" s="317"/>
      <c r="AJ308" s="317"/>
      <c r="AK308" s="315"/>
      <c r="AL308" s="62"/>
      <c r="AM308" s="62"/>
      <c r="AN308" s="62"/>
      <c r="AO308" s="62"/>
      <c r="AP308" s="62"/>
      <c r="AQ308" s="62"/>
      <c r="AR308" s="62"/>
      <c r="AS308" s="62"/>
      <c r="AT308" s="62"/>
      <c r="AU308" s="62"/>
      <c r="AV308" s="62"/>
      <c r="AW308" s="62"/>
      <c r="AX308" s="62"/>
      <c r="AY308" s="62"/>
      <c r="AZ308" s="62"/>
      <c r="BA308" s="62"/>
      <c r="BB308" s="62"/>
      <c r="BC308" s="62"/>
      <c r="BD308" s="62"/>
      <c r="BE308" s="62"/>
      <c r="BF308" s="62"/>
      <c r="BG308" s="62"/>
      <c r="BH308" s="62"/>
      <c r="BI308" s="62"/>
      <c r="BJ308" s="62"/>
      <c r="BK308" s="62"/>
      <c r="BL308" s="62"/>
      <c r="BM308" s="62"/>
    </row>
    <row r="309" spans="1:65" s="53" customFormat="1" x14ac:dyDescent="0.2">
      <c r="A309" s="2"/>
      <c r="B309" s="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62"/>
      <c r="AE309" s="317"/>
      <c r="AF309" s="317"/>
      <c r="AG309" s="317"/>
      <c r="AH309" s="317"/>
      <c r="AI309" s="317"/>
      <c r="AJ309" s="317"/>
      <c r="AK309" s="315"/>
      <c r="AL309" s="62"/>
      <c r="AM309" s="62"/>
      <c r="AN309" s="62"/>
      <c r="AO309" s="62"/>
      <c r="AP309" s="62"/>
      <c r="AQ309" s="62"/>
      <c r="AR309" s="62"/>
      <c r="AS309" s="62"/>
      <c r="AT309" s="62"/>
      <c r="AU309" s="62"/>
      <c r="AV309" s="62"/>
      <c r="AW309" s="62"/>
      <c r="AX309" s="62"/>
      <c r="AY309" s="62"/>
      <c r="AZ309" s="62"/>
      <c r="BA309" s="62"/>
      <c r="BB309" s="62"/>
      <c r="BC309" s="62"/>
      <c r="BD309" s="62"/>
      <c r="BE309" s="62"/>
      <c r="BF309" s="62"/>
      <c r="BG309" s="62"/>
      <c r="BH309" s="62"/>
      <c r="BI309" s="62"/>
      <c r="BJ309" s="62"/>
      <c r="BK309" s="62"/>
      <c r="BL309" s="62"/>
      <c r="BM309" s="62"/>
    </row>
    <row r="310" spans="1:65" s="53" customFormat="1" x14ac:dyDescent="0.2">
      <c r="A310" s="2"/>
      <c r="B310" s="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62"/>
      <c r="AE310" s="317"/>
      <c r="AF310" s="317"/>
      <c r="AG310" s="317"/>
      <c r="AH310" s="317"/>
      <c r="AI310" s="317"/>
      <c r="AJ310" s="317"/>
      <c r="AK310" s="315"/>
      <c r="AL310" s="62"/>
      <c r="AM310" s="62"/>
      <c r="AN310" s="62"/>
      <c r="AO310" s="62"/>
      <c r="AP310" s="62"/>
      <c r="AQ310" s="62"/>
      <c r="AR310" s="62"/>
      <c r="AS310" s="62"/>
      <c r="AT310" s="62"/>
      <c r="AU310" s="62"/>
      <c r="AV310" s="62"/>
      <c r="AW310" s="62"/>
      <c r="AX310" s="62"/>
      <c r="AY310" s="62"/>
      <c r="AZ310" s="62"/>
      <c r="BA310" s="62"/>
      <c r="BB310" s="62"/>
      <c r="BC310" s="62"/>
      <c r="BD310" s="62"/>
      <c r="BE310" s="62"/>
      <c r="BF310" s="62"/>
      <c r="BG310" s="62"/>
      <c r="BH310" s="62"/>
      <c r="BI310" s="62"/>
      <c r="BJ310" s="62"/>
      <c r="BK310" s="62"/>
      <c r="BL310" s="62"/>
      <c r="BM310" s="62"/>
    </row>
    <row r="311" spans="1:65" s="53" customFormat="1" x14ac:dyDescent="0.2">
      <c r="A311" s="2"/>
      <c r="B311" s="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62"/>
      <c r="AE311" s="317"/>
      <c r="AF311" s="317"/>
      <c r="AG311" s="317"/>
      <c r="AH311" s="317"/>
      <c r="AI311" s="317"/>
      <c r="AJ311" s="317"/>
      <c r="AK311" s="315"/>
      <c r="AL311" s="62"/>
      <c r="AM311" s="62"/>
      <c r="AN311" s="62"/>
      <c r="AO311" s="62"/>
      <c r="AP311" s="62"/>
      <c r="AQ311" s="62"/>
      <c r="AR311" s="62"/>
      <c r="AS311" s="62"/>
      <c r="AT311" s="62"/>
      <c r="AU311" s="62"/>
      <c r="AV311" s="62"/>
      <c r="AW311" s="62"/>
      <c r="AX311" s="62"/>
      <c r="AY311" s="62"/>
      <c r="AZ311" s="62"/>
      <c r="BA311" s="62"/>
      <c r="BB311" s="62"/>
      <c r="BC311" s="62"/>
      <c r="BD311" s="62"/>
      <c r="BE311" s="62"/>
      <c r="BF311" s="62"/>
      <c r="BG311" s="62"/>
      <c r="BH311" s="62"/>
      <c r="BI311" s="62"/>
      <c r="BJ311" s="62"/>
      <c r="BK311" s="62"/>
      <c r="BL311" s="62"/>
      <c r="BM311" s="62"/>
    </row>
    <row r="312" spans="1:65" s="53" customFormat="1" x14ac:dyDescent="0.2">
      <c r="A312" s="2"/>
      <c r="B312" s="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62"/>
      <c r="AE312" s="317"/>
      <c r="AF312" s="317"/>
      <c r="AG312" s="317"/>
      <c r="AH312" s="317"/>
      <c r="AI312" s="317"/>
      <c r="AJ312" s="317"/>
      <c r="AK312" s="315"/>
      <c r="AL312" s="62"/>
      <c r="AM312" s="62"/>
      <c r="AN312" s="62"/>
      <c r="AO312" s="62"/>
      <c r="AP312" s="62"/>
      <c r="AQ312" s="62"/>
      <c r="AR312" s="62"/>
      <c r="AS312" s="62"/>
      <c r="AT312" s="62"/>
      <c r="AU312" s="62"/>
      <c r="AV312" s="62"/>
      <c r="AW312" s="62"/>
      <c r="AX312" s="62"/>
      <c r="AY312" s="62"/>
      <c r="AZ312" s="62"/>
      <c r="BA312" s="62"/>
      <c r="BB312" s="62"/>
      <c r="BC312" s="62"/>
      <c r="BD312" s="62"/>
      <c r="BE312" s="62"/>
      <c r="BF312" s="62"/>
      <c r="BG312" s="62"/>
      <c r="BH312" s="62"/>
      <c r="BI312" s="62"/>
      <c r="BJ312" s="62"/>
      <c r="BK312" s="62"/>
      <c r="BL312" s="62"/>
      <c r="BM312" s="62"/>
    </row>
    <row r="313" spans="1:65" s="53" customFormat="1" x14ac:dyDescent="0.2">
      <c r="A313" s="2"/>
      <c r="B313" s="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62"/>
      <c r="AE313" s="317"/>
      <c r="AF313" s="317"/>
      <c r="AG313" s="317"/>
      <c r="AH313" s="317"/>
      <c r="AI313" s="317"/>
      <c r="AJ313" s="317"/>
      <c r="AK313" s="315"/>
      <c r="AL313" s="62"/>
      <c r="AM313" s="62"/>
      <c r="AN313" s="62"/>
      <c r="AO313" s="62"/>
      <c r="AP313" s="62"/>
      <c r="AQ313" s="62"/>
      <c r="AR313" s="62"/>
      <c r="AS313" s="62"/>
      <c r="AT313" s="62"/>
      <c r="AU313" s="62"/>
      <c r="AV313" s="62"/>
      <c r="AW313" s="62"/>
      <c r="AX313" s="62"/>
      <c r="AY313" s="62"/>
      <c r="AZ313" s="62"/>
      <c r="BA313" s="62"/>
      <c r="BB313" s="62"/>
      <c r="BC313" s="62"/>
      <c r="BD313" s="62"/>
      <c r="BE313" s="62"/>
      <c r="BF313" s="62"/>
      <c r="BG313" s="62"/>
      <c r="BH313" s="62"/>
      <c r="BI313" s="62"/>
      <c r="BJ313" s="62"/>
      <c r="BK313" s="62"/>
      <c r="BL313" s="62"/>
      <c r="BM313" s="62"/>
    </row>
    <row r="314" spans="1:65" s="53" customFormat="1" x14ac:dyDescent="0.2">
      <c r="A314" s="2"/>
      <c r="B314" s="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62"/>
      <c r="AE314" s="317"/>
      <c r="AF314" s="317"/>
      <c r="AG314" s="317"/>
      <c r="AH314" s="317"/>
      <c r="AI314" s="317"/>
      <c r="AJ314" s="317"/>
      <c r="AK314" s="315"/>
      <c r="AL314" s="62"/>
      <c r="AM314" s="62"/>
      <c r="AN314" s="62"/>
      <c r="AO314" s="62"/>
      <c r="AP314" s="62"/>
      <c r="AQ314" s="62"/>
      <c r="AR314" s="62"/>
      <c r="AS314" s="62"/>
      <c r="AT314" s="62"/>
      <c r="AU314" s="62"/>
      <c r="AV314" s="62"/>
      <c r="AW314" s="62"/>
      <c r="AX314" s="62"/>
      <c r="AY314" s="62"/>
      <c r="AZ314" s="62"/>
      <c r="BA314" s="62"/>
      <c r="BB314" s="62"/>
      <c r="BC314" s="62"/>
      <c r="BD314" s="62"/>
      <c r="BE314" s="62"/>
      <c r="BF314" s="62"/>
      <c r="BG314" s="62"/>
      <c r="BH314" s="62"/>
      <c r="BI314" s="62"/>
      <c r="BJ314" s="62"/>
      <c r="BK314" s="62"/>
      <c r="BL314" s="62"/>
      <c r="BM314" s="62"/>
    </row>
    <row r="315" spans="1:65" s="53" customFormat="1" x14ac:dyDescent="0.2">
      <c r="A315" s="2"/>
      <c r="B315" s="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62"/>
      <c r="AE315" s="317"/>
      <c r="AF315" s="317"/>
      <c r="AG315" s="317"/>
      <c r="AH315" s="317"/>
      <c r="AI315" s="317"/>
      <c r="AJ315" s="317"/>
      <c r="AK315" s="315"/>
      <c r="AL315" s="62"/>
      <c r="AM315" s="62"/>
      <c r="AN315" s="62"/>
      <c r="AO315" s="62"/>
      <c r="AP315" s="62"/>
      <c r="AQ315" s="62"/>
      <c r="AR315" s="62"/>
      <c r="AS315" s="62"/>
      <c r="AT315" s="62"/>
      <c r="AU315" s="62"/>
      <c r="AV315" s="62"/>
      <c r="AW315" s="62"/>
      <c r="AX315" s="62"/>
      <c r="AY315" s="62"/>
      <c r="AZ315" s="62"/>
      <c r="BA315" s="62"/>
      <c r="BB315" s="62"/>
      <c r="BC315" s="62"/>
      <c r="BD315" s="62"/>
      <c r="BE315" s="62"/>
      <c r="BF315" s="62"/>
      <c r="BG315" s="62"/>
      <c r="BH315" s="62"/>
      <c r="BI315" s="62"/>
      <c r="BJ315" s="62"/>
      <c r="BK315" s="62"/>
      <c r="BL315" s="62"/>
      <c r="BM315" s="62"/>
    </row>
    <row r="316" spans="1:65" s="53" customFormat="1" x14ac:dyDescent="0.2">
      <c r="A316" s="2"/>
      <c r="B316" s="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62"/>
      <c r="AE316" s="317"/>
      <c r="AF316" s="317"/>
      <c r="AG316" s="317"/>
      <c r="AH316" s="317"/>
      <c r="AI316" s="317"/>
      <c r="AJ316" s="317"/>
      <c r="AK316" s="315"/>
      <c r="AL316" s="62"/>
      <c r="AM316" s="62"/>
      <c r="AN316" s="62"/>
      <c r="AO316" s="62"/>
      <c r="AP316" s="62"/>
      <c r="AQ316" s="62"/>
      <c r="AR316" s="62"/>
      <c r="AS316" s="62"/>
      <c r="AT316" s="62"/>
      <c r="AU316" s="62"/>
      <c r="AV316" s="62"/>
      <c r="AW316" s="62"/>
      <c r="AX316" s="62"/>
      <c r="AY316" s="62"/>
      <c r="AZ316" s="62"/>
      <c r="BA316" s="62"/>
      <c r="BB316" s="62"/>
      <c r="BC316" s="62"/>
      <c r="BD316" s="62"/>
      <c r="BE316" s="62"/>
      <c r="BF316" s="62"/>
      <c r="BG316" s="62"/>
      <c r="BH316" s="62"/>
      <c r="BI316" s="62"/>
      <c r="BJ316" s="62"/>
      <c r="BK316" s="62"/>
      <c r="BL316" s="62"/>
      <c r="BM316" s="62"/>
    </row>
    <row r="317" spans="1:65" s="53" customFormat="1" x14ac:dyDescent="0.2">
      <c r="A317" s="2"/>
      <c r="B317" s="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62"/>
      <c r="AE317" s="317"/>
      <c r="AF317" s="317"/>
      <c r="AG317" s="317"/>
      <c r="AH317" s="317"/>
      <c r="AI317" s="317"/>
      <c r="AJ317" s="317"/>
      <c r="AK317" s="315"/>
      <c r="AL317" s="62"/>
      <c r="AM317" s="62"/>
      <c r="AN317" s="62"/>
      <c r="AO317" s="62"/>
      <c r="AP317" s="62"/>
      <c r="AQ317" s="62"/>
      <c r="AR317" s="62"/>
      <c r="AS317" s="62"/>
      <c r="AT317" s="62"/>
      <c r="AU317" s="62"/>
      <c r="AV317" s="62"/>
      <c r="AW317" s="62"/>
      <c r="AX317" s="62"/>
      <c r="AY317" s="62"/>
      <c r="AZ317" s="62"/>
      <c r="BA317" s="62"/>
      <c r="BB317" s="62"/>
      <c r="BC317" s="62"/>
      <c r="BD317" s="62"/>
      <c r="BE317" s="62"/>
      <c r="BF317" s="62"/>
      <c r="BG317" s="62"/>
      <c r="BH317" s="62"/>
      <c r="BI317" s="62"/>
      <c r="BJ317" s="62"/>
      <c r="BK317" s="62"/>
      <c r="BL317" s="62"/>
      <c r="BM317" s="62"/>
    </row>
    <row r="318" spans="1:65" s="53" customFormat="1" x14ac:dyDescent="0.2">
      <c r="A318" s="2"/>
      <c r="B318" s="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62"/>
      <c r="AE318" s="317"/>
      <c r="AF318" s="317"/>
      <c r="AG318" s="317"/>
      <c r="AH318" s="317"/>
      <c r="AI318" s="317"/>
      <c r="AJ318" s="317"/>
      <c r="AK318" s="315"/>
      <c r="AL318" s="62"/>
      <c r="AM318" s="62"/>
      <c r="AN318" s="62"/>
      <c r="AO318" s="62"/>
      <c r="AP318" s="62"/>
      <c r="AQ318" s="62"/>
      <c r="AR318" s="62"/>
      <c r="AS318" s="62"/>
      <c r="AT318" s="62"/>
      <c r="AU318" s="62"/>
      <c r="AV318" s="62"/>
      <c r="AW318" s="62"/>
      <c r="AX318" s="62"/>
      <c r="AY318" s="62"/>
      <c r="AZ318" s="62"/>
      <c r="BA318" s="62"/>
      <c r="BB318" s="62"/>
      <c r="BC318" s="62"/>
      <c r="BD318" s="62"/>
      <c r="BE318" s="62"/>
      <c r="BF318" s="62"/>
      <c r="BG318" s="62"/>
      <c r="BH318" s="62"/>
      <c r="BI318" s="62"/>
      <c r="BJ318" s="62"/>
      <c r="BK318" s="62"/>
      <c r="BL318" s="62"/>
      <c r="BM318" s="62"/>
    </row>
    <row r="319" spans="1:65" s="53" customFormat="1" x14ac:dyDescent="0.2">
      <c r="A319" s="2"/>
      <c r="B319" s="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62"/>
      <c r="AE319" s="317"/>
      <c r="AF319" s="317"/>
      <c r="AG319" s="317"/>
      <c r="AH319" s="317"/>
      <c r="AI319" s="317"/>
      <c r="AJ319" s="317"/>
      <c r="AK319" s="315"/>
      <c r="AL319" s="62"/>
      <c r="AM319" s="62"/>
      <c r="AN319" s="62"/>
      <c r="AO319" s="62"/>
      <c r="AP319" s="62"/>
      <c r="AQ319" s="62"/>
      <c r="AR319" s="62"/>
      <c r="AS319" s="62"/>
      <c r="AT319" s="62"/>
      <c r="AU319" s="62"/>
      <c r="AV319" s="62"/>
      <c r="AW319" s="62"/>
      <c r="AX319" s="62"/>
      <c r="AY319" s="62"/>
      <c r="AZ319" s="62"/>
      <c r="BA319" s="62"/>
      <c r="BB319" s="62"/>
      <c r="BC319" s="62"/>
      <c r="BD319" s="62"/>
      <c r="BE319" s="62"/>
      <c r="BF319" s="62"/>
      <c r="BG319" s="62"/>
      <c r="BH319" s="62"/>
      <c r="BI319" s="62"/>
      <c r="BJ319" s="62"/>
      <c r="BK319" s="62"/>
      <c r="BL319" s="62"/>
      <c r="BM319" s="62"/>
    </row>
    <row r="320" spans="1:65" s="53" customFormat="1" x14ac:dyDescent="0.2">
      <c r="A320" s="2"/>
      <c r="B320" s="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62"/>
      <c r="AE320" s="317"/>
      <c r="AF320" s="317"/>
      <c r="AG320" s="317"/>
      <c r="AH320" s="317"/>
      <c r="AI320" s="317"/>
      <c r="AJ320" s="317"/>
      <c r="AK320" s="315"/>
      <c r="AL320" s="62"/>
      <c r="AM320" s="62"/>
      <c r="AN320" s="62"/>
      <c r="AO320" s="62"/>
      <c r="AP320" s="62"/>
      <c r="AQ320" s="62"/>
      <c r="AR320" s="62"/>
      <c r="AS320" s="62"/>
      <c r="AT320" s="62"/>
      <c r="AU320" s="62"/>
      <c r="AV320" s="62"/>
      <c r="AW320" s="62"/>
      <c r="AX320" s="62"/>
      <c r="AY320" s="62"/>
      <c r="AZ320" s="62"/>
      <c r="BA320" s="62"/>
      <c r="BB320" s="62"/>
      <c r="BC320" s="62"/>
      <c r="BD320" s="62"/>
      <c r="BE320" s="62"/>
      <c r="BF320" s="62"/>
      <c r="BG320" s="62"/>
      <c r="BH320" s="62"/>
      <c r="BI320" s="62"/>
      <c r="BJ320" s="62"/>
      <c r="BK320" s="62"/>
      <c r="BL320" s="62"/>
      <c r="BM320" s="62"/>
    </row>
    <row r="321" spans="1:65" s="53" customFormat="1" x14ac:dyDescent="0.2">
      <c r="A321" s="2"/>
      <c r="B321" s="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62"/>
      <c r="AE321" s="317"/>
      <c r="AF321" s="317"/>
      <c r="AG321" s="317"/>
      <c r="AH321" s="317"/>
      <c r="AI321" s="317"/>
      <c r="AJ321" s="317"/>
      <c r="AK321" s="315"/>
      <c r="AL321" s="62"/>
      <c r="AM321" s="62"/>
      <c r="AN321" s="62"/>
      <c r="AO321" s="62"/>
      <c r="AP321" s="62"/>
      <c r="AQ321" s="62"/>
      <c r="AR321" s="62"/>
      <c r="AS321" s="62"/>
      <c r="AT321" s="62"/>
      <c r="AU321" s="62"/>
      <c r="AV321" s="62"/>
      <c r="AW321" s="62"/>
      <c r="AX321" s="62"/>
      <c r="AY321" s="62"/>
      <c r="AZ321" s="62"/>
      <c r="BA321" s="62"/>
      <c r="BB321" s="62"/>
      <c r="BC321" s="62"/>
      <c r="BD321" s="62"/>
      <c r="BE321" s="62"/>
      <c r="BF321" s="62"/>
      <c r="BG321" s="62"/>
      <c r="BH321" s="62"/>
      <c r="BI321" s="62"/>
      <c r="BJ321" s="62"/>
      <c r="BK321" s="62"/>
      <c r="BL321" s="62"/>
      <c r="BM321" s="62"/>
    </row>
    <row r="322" spans="1:65" s="53" customFormat="1" x14ac:dyDescent="0.2">
      <c r="A322" s="2"/>
      <c r="B322" s="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62"/>
      <c r="AE322" s="317"/>
      <c r="AF322" s="317"/>
      <c r="AG322" s="317"/>
      <c r="AH322" s="317"/>
      <c r="AI322" s="317"/>
      <c r="AJ322" s="317"/>
      <c r="AK322" s="315"/>
      <c r="AL322" s="62"/>
      <c r="AM322" s="62"/>
      <c r="AN322" s="62"/>
      <c r="AO322" s="62"/>
      <c r="AP322" s="62"/>
      <c r="AQ322" s="62"/>
      <c r="AR322" s="62"/>
      <c r="AS322" s="62"/>
      <c r="AT322" s="62"/>
      <c r="AU322" s="62"/>
      <c r="AV322" s="62"/>
      <c r="AW322" s="62"/>
      <c r="AX322" s="62"/>
      <c r="AY322" s="62"/>
      <c r="AZ322" s="62"/>
      <c r="BA322" s="62"/>
      <c r="BB322" s="62"/>
      <c r="BC322" s="62"/>
      <c r="BD322" s="62"/>
      <c r="BE322" s="62"/>
      <c r="BF322" s="62"/>
      <c r="BG322" s="62"/>
      <c r="BH322" s="62"/>
      <c r="BI322" s="62"/>
      <c r="BJ322" s="62"/>
      <c r="BK322" s="62"/>
      <c r="BL322" s="62"/>
      <c r="BM322" s="62"/>
    </row>
    <row r="323" spans="1:65" s="53" customFormat="1" x14ac:dyDescent="0.2">
      <c r="A323" s="2"/>
      <c r="B323" s="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62"/>
      <c r="AE323" s="317"/>
      <c r="AF323" s="317"/>
      <c r="AG323" s="317"/>
      <c r="AH323" s="317"/>
      <c r="AI323" s="317"/>
      <c r="AJ323" s="317"/>
      <c r="AK323" s="315"/>
      <c r="AL323" s="62"/>
      <c r="AM323" s="62"/>
      <c r="AN323" s="62"/>
      <c r="AO323" s="62"/>
      <c r="AP323" s="62"/>
      <c r="AQ323" s="62"/>
      <c r="AR323" s="62"/>
      <c r="AS323" s="62"/>
      <c r="AT323" s="62"/>
      <c r="AU323" s="62"/>
      <c r="AV323" s="62"/>
      <c r="AW323" s="62"/>
      <c r="AX323" s="62"/>
      <c r="AY323" s="62"/>
      <c r="AZ323" s="62"/>
      <c r="BA323" s="62"/>
      <c r="BB323" s="62"/>
      <c r="BC323" s="62"/>
      <c r="BD323" s="62"/>
      <c r="BE323" s="62"/>
      <c r="BF323" s="62"/>
      <c r="BG323" s="62"/>
      <c r="BH323" s="62"/>
      <c r="BI323" s="62"/>
      <c r="BJ323" s="62"/>
      <c r="BK323" s="62"/>
      <c r="BL323" s="62"/>
      <c r="BM323" s="62"/>
    </row>
    <row r="324" spans="1:65" s="53" customFormat="1" x14ac:dyDescent="0.2">
      <c r="A324" s="2"/>
      <c r="B324" s="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62"/>
      <c r="AE324" s="317"/>
      <c r="AF324" s="317"/>
      <c r="AG324" s="317"/>
      <c r="AH324" s="317"/>
      <c r="AI324" s="317"/>
      <c r="AJ324" s="317"/>
      <c r="AK324" s="315"/>
      <c r="AL324" s="62"/>
      <c r="AM324" s="62"/>
      <c r="AN324" s="62"/>
      <c r="AO324" s="62"/>
      <c r="AP324" s="62"/>
      <c r="AQ324" s="62"/>
      <c r="AR324" s="62"/>
      <c r="AS324" s="62"/>
      <c r="AT324" s="62"/>
      <c r="AU324" s="62"/>
      <c r="AV324" s="62"/>
      <c r="AW324" s="62"/>
      <c r="AX324" s="62"/>
      <c r="AY324" s="62"/>
      <c r="AZ324" s="62"/>
      <c r="BA324" s="62"/>
      <c r="BB324" s="62"/>
      <c r="BC324" s="62"/>
      <c r="BD324" s="62"/>
      <c r="BE324" s="62"/>
      <c r="BF324" s="62"/>
      <c r="BG324" s="62"/>
      <c r="BH324" s="62"/>
      <c r="BI324" s="62"/>
      <c r="BJ324" s="62"/>
      <c r="BK324" s="62"/>
      <c r="BL324" s="62"/>
      <c r="BM324" s="62"/>
    </row>
    <row r="325" spans="1:65" s="53" customFormat="1" x14ac:dyDescent="0.2">
      <c r="A325" s="2"/>
      <c r="B325" s="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62"/>
      <c r="AE325" s="317"/>
      <c r="AF325" s="317"/>
      <c r="AG325" s="317"/>
      <c r="AH325" s="317"/>
      <c r="AI325" s="317"/>
      <c r="AJ325" s="317"/>
      <c r="AK325" s="315"/>
      <c r="AL325" s="62"/>
      <c r="AM325" s="62"/>
      <c r="AN325" s="62"/>
      <c r="AO325" s="62"/>
      <c r="AP325" s="62"/>
      <c r="AQ325" s="62"/>
      <c r="AR325" s="62"/>
      <c r="AS325" s="62"/>
      <c r="AT325" s="62"/>
      <c r="AU325" s="62"/>
      <c r="AV325" s="62"/>
      <c r="AW325" s="62"/>
      <c r="AX325" s="62"/>
      <c r="AY325" s="62"/>
      <c r="AZ325" s="62"/>
      <c r="BA325" s="62"/>
      <c r="BB325" s="62"/>
      <c r="BC325" s="62"/>
      <c r="BD325" s="62"/>
      <c r="BE325" s="62"/>
      <c r="BF325" s="62"/>
      <c r="BG325" s="62"/>
      <c r="BH325" s="62"/>
      <c r="BI325" s="62"/>
      <c r="BJ325" s="62"/>
      <c r="BK325" s="62"/>
      <c r="BL325" s="62"/>
      <c r="BM325" s="62"/>
    </row>
    <row r="326" spans="1:65" s="53" customFormat="1" x14ac:dyDescent="0.2">
      <c r="A326" s="2"/>
      <c r="B326" s="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62"/>
      <c r="AE326" s="317"/>
      <c r="AF326" s="317"/>
      <c r="AG326" s="317"/>
      <c r="AH326" s="317"/>
      <c r="AI326" s="317"/>
      <c r="AJ326" s="317"/>
      <c r="AK326" s="315"/>
      <c r="AL326" s="62"/>
      <c r="AM326" s="62"/>
      <c r="AN326" s="62"/>
      <c r="AO326" s="62"/>
      <c r="AP326" s="62"/>
      <c r="AQ326" s="62"/>
      <c r="AR326" s="62"/>
      <c r="AS326" s="62"/>
      <c r="AT326" s="62"/>
      <c r="AU326" s="62"/>
      <c r="AV326" s="62"/>
      <c r="AW326" s="62"/>
      <c r="AX326" s="62"/>
      <c r="AY326" s="62"/>
      <c r="AZ326" s="62"/>
      <c r="BA326" s="62"/>
      <c r="BB326" s="62"/>
      <c r="BC326" s="62"/>
      <c r="BD326" s="62"/>
      <c r="BE326" s="62"/>
      <c r="BF326" s="62"/>
      <c r="BG326" s="62"/>
      <c r="BH326" s="62"/>
      <c r="BI326" s="62"/>
      <c r="BJ326" s="62"/>
      <c r="BK326" s="62"/>
      <c r="BL326" s="62"/>
      <c r="BM326" s="62"/>
    </row>
    <row r="327" spans="1:65" s="53" customFormat="1" x14ac:dyDescent="0.2">
      <c r="A327" s="2"/>
      <c r="B327" s="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62"/>
      <c r="AE327" s="317"/>
      <c r="AF327" s="317"/>
      <c r="AG327" s="317"/>
      <c r="AH327" s="317"/>
      <c r="AI327" s="317"/>
      <c r="AJ327" s="317"/>
      <c r="AK327" s="315"/>
      <c r="AL327" s="62"/>
      <c r="AM327" s="62"/>
      <c r="AN327" s="62"/>
      <c r="AO327" s="62"/>
      <c r="AP327" s="62"/>
      <c r="AQ327" s="62"/>
      <c r="AR327" s="62"/>
      <c r="AS327" s="62"/>
      <c r="AT327" s="62"/>
      <c r="AU327" s="62"/>
      <c r="AV327" s="62"/>
      <c r="AW327" s="62"/>
      <c r="AX327" s="62"/>
      <c r="AY327" s="62"/>
      <c r="AZ327" s="62"/>
      <c r="BA327" s="62"/>
      <c r="BB327" s="62"/>
      <c r="BC327" s="62"/>
      <c r="BD327" s="62"/>
      <c r="BE327" s="62"/>
      <c r="BF327" s="62"/>
      <c r="BG327" s="62"/>
      <c r="BH327" s="62"/>
      <c r="BI327" s="62"/>
      <c r="BJ327" s="62"/>
      <c r="BK327" s="62"/>
      <c r="BL327" s="62"/>
      <c r="BM327" s="62"/>
    </row>
    <row r="328" spans="1:65" s="53" customFormat="1" x14ac:dyDescent="0.2">
      <c r="A328" s="2"/>
      <c r="B328" s="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62"/>
      <c r="AE328" s="317"/>
      <c r="AF328" s="317"/>
      <c r="AG328" s="317"/>
      <c r="AH328" s="317"/>
      <c r="AI328" s="317"/>
      <c r="AJ328" s="317"/>
      <c r="AK328" s="315"/>
      <c r="AL328" s="62"/>
      <c r="AM328" s="62"/>
      <c r="AN328" s="62"/>
      <c r="AO328" s="62"/>
      <c r="AP328" s="62"/>
      <c r="AQ328" s="62"/>
      <c r="AR328" s="62"/>
      <c r="AS328" s="62"/>
      <c r="AT328" s="62"/>
      <c r="AU328" s="62"/>
      <c r="AV328" s="62"/>
      <c r="AW328" s="62"/>
      <c r="AX328" s="62"/>
      <c r="AY328" s="62"/>
      <c r="AZ328" s="62"/>
      <c r="BA328" s="62"/>
      <c r="BB328" s="62"/>
      <c r="BC328" s="62"/>
      <c r="BD328" s="62"/>
      <c r="BE328" s="62"/>
      <c r="BF328" s="62"/>
      <c r="BG328" s="62"/>
      <c r="BH328" s="62"/>
      <c r="BI328" s="62"/>
      <c r="BJ328" s="62"/>
      <c r="BK328" s="62"/>
      <c r="BL328" s="62"/>
      <c r="BM328" s="62"/>
    </row>
    <row r="329" spans="1:65" s="53" customFormat="1" x14ac:dyDescent="0.2">
      <c r="A329" s="2"/>
      <c r="B329" s="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62"/>
      <c r="AE329" s="317"/>
      <c r="AF329" s="317"/>
      <c r="AG329" s="317"/>
      <c r="AH329" s="317"/>
      <c r="AI329" s="317"/>
      <c r="AJ329" s="317"/>
      <c r="AK329" s="315"/>
      <c r="AL329" s="62"/>
      <c r="AM329" s="62"/>
      <c r="AN329" s="62"/>
      <c r="AO329" s="62"/>
      <c r="AP329" s="62"/>
      <c r="AQ329" s="62"/>
      <c r="AR329" s="62"/>
      <c r="AS329" s="62"/>
      <c r="AT329" s="62"/>
      <c r="AU329" s="62"/>
      <c r="AV329" s="62"/>
      <c r="AW329" s="62"/>
      <c r="AX329" s="62"/>
      <c r="AY329" s="62"/>
      <c r="AZ329" s="62"/>
      <c r="BA329" s="62"/>
      <c r="BB329" s="62"/>
      <c r="BC329" s="62"/>
      <c r="BD329" s="62"/>
      <c r="BE329" s="62"/>
      <c r="BF329" s="62"/>
      <c r="BG329" s="62"/>
      <c r="BH329" s="62"/>
      <c r="BI329" s="62"/>
      <c r="BJ329" s="62"/>
      <c r="BK329" s="62"/>
      <c r="BL329" s="62"/>
      <c r="BM329" s="62"/>
    </row>
    <row r="330" spans="1:65" s="53" customFormat="1" x14ac:dyDescent="0.2">
      <c r="A330" s="2"/>
      <c r="B330" s="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62"/>
      <c r="AE330" s="317"/>
      <c r="AF330" s="317"/>
      <c r="AG330" s="317"/>
      <c r="AH330" s="317"/>
      <c r="AI330" s="317"/>
      <c r="AJ330" s="317"/>
      <c r="AK330" s="315"/>
      <c r="AL330" s="62"/>
      <c r="AM330" s="62"/>
      <c r="AN330" s="62"/>
      <c r="AO330" s="62"/>
      <c r="AP330" s="62"/>
      <c r="AQ330" s="62"/>
      <c r="AR330" s="62"/>
      <c r="AS330" s="62"/>
      <c r="AT330" s="62"/>
      <c r="AU330" s="62"/>
      <c r="AV330" s="62"/>
      <c r="AW330" s="62"/>
      <c r="AX330" s="62"/>
      <c r="AY330" s="62"/>
      <c r="AZ330" s="62"/>
      <c r="BA330" s="62"/>
      <c r="BB330" s="62"/>
      <c r="BC330" s="62"/>
      <c r="BD330" s="62"/>
      <c r="BE330" s="62"/>
      <c r="BF330" s="62"/>
      <c r="BG330" s="62"/>
      <c r="BH330" s="62"/>
      <c r="BI330" s="62"/>
      <c r="BJ330" s="62"/>
      <c r="BK330" s="62"/>
      <c r="BL330" s="62"/>
      <c r="BM330" s="62"/>
    </row>
    <row r="331" spans="1:65" s="53" customFormat="1" x14ac:dyDescent="0.2">
      <c r="A331" s="2"/>
      <c r="B331" s="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62"/>
      <c r="AE331" s="317"/>
      <c r="AF331" s="317"/>
      <c r="AG331" s="317"/>
      <c r="AH331" s="317"/>
      <c r="AI331" s="317"/>
      <c r="AJ331" s="317"/>
      <c r="AK331" s="315"/>
      <c r="AL331" s="62"/>
      <c r="AM331" s="62"/>
      <c r="AN331" s="62"/>
      <c r="AO331" s="62"/>
      <c r="AP331" s="62"/>
      <c r="AQ331" s="62"/>
      <c r="AR331" s="62"/>
      <c r="AS331" s="62"/>
      <c r="AT331" s="62"/>
      <c r="AU331" s="62"/>
      <c r="AV331" s="62"/>
      <c r="AW331" s="62"/>
      <c r="AX331" s="62"/>
      <c r="AY331" s="62"/>
      <c r="AZ331" s="62"/>
      <c r="BA331" s="62"/>
      <c r="BB331" s="62"/>
      <c r="BC331" s="62"/>
      <c r="BD331" s="62"/>
      <c r="BE331" s="62"/>
      <c r="BF331" s="62"/>
      <c r="BG331" s="62"/>
      <c r="BH331" s="62"/>
      <c r="BI331" s="62"/>
      <c r="BJ331" s="62"/>
      <c r="BK331" s="62"/>
      <c r="BL331" s="62"/>
      <c r="BM331" s="62"/>
    </row>
    <row r="332" spans="1:65" s="53" customFormat="1" x14ac:dyDescent="0.2">
      <c r="A332" s="2"/>
      <c r="B332" s="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62"/>
      <c r="AE332" s="317"/>
      <c r="AF332" s="317"/>
      <c r="AG332" s="317"/>
      <c r="AH332" s="317"/>
      <c r="AI332" s="317"/>
      <c r="AJ332" s="317"/>
      <c r="AK332" s="315"/>
      <c r="AL332" s="62"/>
      <c r="AM332" s="62"/>
      <c r="AN332" s="62"/>
      <c r="AO332" s="62"/>
      <c r="AP332" s="62"/>
      <c r="AQ332" s="62"/>
      <c r="AR332" s="62"/>
      <c r="AS332" s="62"/>
      <c r="AT332" s="62"/>
      <c r="AU332" s="62"/>
      <c r="AV332" s="62"/>
      <c r="AW332" s="62"/>
      <c r="AX332" s="62"/>
      <c r="AY332" s="62"/>
      <c r="AZ332" s="62"/>
      <c r="BA332" s="62"/>
      <c r="BB332" s="62"/>
      <c r="BC332" s="62"/>
      <c r="BD332" s="62"/>
      <c r="BE332" s="62"/>
      <c r="BF332" s="62"/>
      <c r="BG332" s="62"/>
      <c r="BH332" s="62"/>
      <c r="BI332" s="62"/>
      <c r="BJ332" s="62"/>
      <c r="BK332" s="62"/>
      <c r="BL332" s="62"/>
      <c r="BM332" s="62"/>
    </row>
    <row r="333" spans="1:65" s="53" customFormat="1" x14ac:dyDescent="0.2">
      <c r="A333" s="2"/>
      <c r="B333" s="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62"/>
      <c r="AE333" s="317"/>
      <c r="AF333" s="317"/>
      <c r="AG333" s="317"/>
      <c r="AH333" s="317"/>
      <c r="AI333" s="317"/>
      <c r="AJ333" s="317"/>
      <c r="AK333" s="315"/>
      <c r="AL333" s="62"/>
      <c r="AM333" s="62"/>
      <c r="AN333" s="62"/>
      <c r="AO333" s="62"/>
      <c r="AP333" s="62"/>
      <c r="AQ333" s="62"/>
      <c r="AR333" s="62"/>
      <c r="AS333" s="62"/>
      <c r="AT333" s="62"/>
      <c r="AU333" s="62"/>
      <c r="AV333" s="62"/>
      <c r="AW333" s="62"/>
      <c r="AX333" s="62"/>
      <c r="AY333" s="62"/>
      <c r="AZ333" s="62"/>
      <c r="BA333" s="62"/>
      <c r="BB333" s="62"/>
      <c r="BC333" s="62"/>
      <c r="BD333" s="62"/>
      <c r="BE333" s="62"/>
      <c r="BF333" s="62"/>
      <c r="BG333" s="62"/>
      <c r="BH333" s="62"/>
      <c r="BI333" s="62"/>
      <c r="BJ333" s="62"/>
      <c r="BK333" s="62"/>
      <c r="BL333" s="62"/>
      <c r="BM333" s="62"/>
    </row>
    <row r="334" spans="1:65" s="53" customFormat="1" x14ac:dyDescent="0.2">
      <c r="A334" s="2"/>
      <c r="B334" s="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62"/>
      <c r="AE334" s="317"/>
      <c r="AF334" s="317"/>
      <c r="AG334" s="317"/>
      <c r="AH334" s="317"/>
      <c r="AI334" s="317"/>
      <c r="AJ334" s="317"/>
      <c r="AK334" s="315"/>
      <c r="AL334" s="62"/>
      <c r="AM334" s="62"/>
      <c r="AN334" s="62"/>
      <c r="AO334" s="62"/>
      <c r="AP334" s="62"/>
      <c r="AQ334" s="62"/>
      <c r="AR334" s="62"/>
      <c r="AS334" s="62"/>
      <c r="AT334" s="62"/>
      <c r="AU334" s="62"/>
      <c r="AV334" s="62"/>
      <c r="AW334" s="62"/>
      <c r="AX334" s="62"/>
      <c r="AY334" s="62"/>
      <c r="AZ334" s="62"/>
      <c r="BA334" s="62"/>
      <c r="BB334" s="62"/>
      <c r="BC334" s="62"/>
      <c r="BD334" s="62"/>
      <c r="BE334" s="62"/>
      <c r="BF334" s="62"/>
      <c r="BG334" s="62"/>
      <c r="BH334" s="62"/>
      <c r="BI334" s="62"/>
      <c r="BJ334" s="62"/>
      <c r="BK334" s="62"/>
      <c r="BL334" s="62"/>
      <c r="BM334" s="62"/>
    </row>
    <row r="335" spans="1:65" s="53" customFormat="1" x14ac:dyDescent="0.2">
      <c r="A335" s="2"/>
      <c r="B335" s="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62"/>
      <c r="AE335" s="317"/>
      <c r="AF335" s="317"/>
      <c r="AG335" s="317"/>
      <c r="AH335" s="317"/>
      <c r="AI335" s="317"/>
      <c r="AJ335" s="317"/>
      <c r="AK335" s="315"/>
      <c r="AL335" s="62"/>
      <c r="AM335" s="62"/>
      <c r="AN335" s="62"/>
      <c r="AO335" s="62"/>
      <c r="AP335" s="62"/>
      <c r="AQ335" s="62"/>
      <c r="AR335" s="62"/>
      <c r="AS335" s="62"/>
      <c r="AT335" s="62"/>
      <c r="AU335" s="62"/>
      <c r="AV335" s="62"/>
      <c r="AW335" s="62"/>
      <c r="AX335" s="62"/>
      <c r="AY335" s="62"/>
      <c r="AZ335" s="62"/>
      <c r="BA335" s="62"/>
      <c r="BB335" s="62"/>
      <c r="BC335" s="62"/>
      <c r="BD335" s="62"/>
      <c r="BE335" s="62"/>
      <c r="BF335" s="62"/>
      <c r="BG335" s="62"/>
      <c r="BH335" s="62"/>
      <c r="BI335" s="62"/>
      <c r="BJ335" s="62"/>
      <c r="BK335" s="62"/>
      <c r="BL335" s="62"/>
      <c r="BM335" s="62"/>
    </row>
    <row r="336" spans="1:65" s="53" customFormat="1" x14ac:dyDescent="0.2">
      <c r="A336" s="2"/>
      <c r="B336" s="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62"/>
      <c r="AE336" s="317"/>
      <c r="AF336" s="317"/>
      <c r="AG336" s="317"/>
      <c r="AH336" s="317"/>
      <c r="AI336" s="317"/>
      <c r="AJ336" s="317"/>
      <c r="AK336" s="315"/>
      <c r="AL336" s="62"/>
      <c r="AM336" s="62"/>
      <c r="AN336" s="62"/>
      <c r="AO336" s="62"/>
      <c r="AP336" s="62"/>
      <c r="AQ336" s="62"/>
      <c r="AR336" s="62"/>
      <c r="AS336" s="62"/>
      <c r="AT336" s="62"/>
      <c r="AU336" s="62"/>
      <c r="AV336" s="62"/>
      <c r="AW336" s="62"/>
      <c r="AX336" s="62"/>
      <c r="AY336" s="62"/>
      <c r="AZ336" s="62"/>
      <c r="BA336" s="62"/>
      <c r="BB336" s="62"/>
      <c r="BC336" s="62"/>
      <c r="BD336" s="62"/>
      <c r="BE336" s="62"/>
      <c r="BF336" s="62"/>
      <c r="BG336" s="62"/>
      <c r="BH336" s="62"/>
      <c r="BI336" s="62"/>
      <c r="BJ336" s="62"/>
      <c r="BK336" s="62"/>
      <c r="BL336" s="62"/>
      <c r="BM336" s="62"/>
    </row>
    <row r="337" spans="1:65" s="53" customFormat="1" x14ac:dyDescent="0.2">
      <c r="A337" s="2"/>
      <c r="B337" s="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62"/>
      <c r="AE337" s="317"/>
      <c r="AF337" s="317"/>
      <c r="AG337" s="317"/>
      <c r="AH337" s="317"/>
      <c r="AI337" s="317"/>
      <c r="AJ337" s="317"/>
      <c r="AK337" s="315"/>
      <c r="AL337" s="62"/>
      <c r="AM337" s="62"/>
      <c r="AN337" s="62"/>
      <c r="AO337" s="62"/>
      <c r="AP337" s="62"/>
      <c r="AQ337" s="62"/>
      <c r="AR337" s="62"/>
      <c r="AS337" s="62"/>
      <c r="AT337" s="62"/>
      <c r="AU337" s="62"/>
      <c r="AV337" s="62"/>
      <c r="AW337" s="62"/>
      <c r="AX337" s="62"/>
      <c r="AY337" s="62"/>
      <c r="AZ337" s="62"/>
      <c r="BA337" s="62"/>
      <c r="BB337" s="62"/>
      <c r="BC337" s="62"/>
      <c r="BD337" s="62"/>
      <c r="BE337" s="62"/>
      <c r="BF337" s="62"/>
      <c r="BG337" s="62"/>
      <c r="BH337" s="62"/>
      <c r="BI337" s="62"/>
      <c r="BJ337" s="62"/>
      <c r="BK337" s="62"/>
      <c r="BL337" s="62"/>
      <c r="BM337" s="62"/>
    </row>
    <row r="338" spans="1:65" s="53" customFormat="1" x14ac:dyDescent="0.2">
      <c r="A338" s="2"/>
      <c r="B338" s="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62"/>
      <c r="AE338" s="317"/>
      <c r="AF338" s="317"/>
      <c r="AG338" s="317"/>
      <c r="AH338" s="317"/>
      <c r="AI338" s="317"/>
      <c r="AJ338" s="317"/>
      <c r="AK338" s="315"/>
      <c r="AL338" s="62"/>
      <c r="AM338" s="62"/>
      <c r="AN338" s="62"/>
      <c r="AO338" s="62"/>
      <c r="AP338" s="62"/>
      <c r="AQ338" s="62"/>
      <c r="AR338" s="62"/>
      <c r="AS338" s="62"/>
      <c r="AT338" s="62"/>
      <c r="AU338" s="62"/>
      <c r="AV338" s="62"/>
      <c r="AW338" s="62"/>
      <c r="AX338" s="62"/>
      <c r="AY338" s="62"/>
      <c r="AZ338" s="62"/>
      <c r="BA338" s="62"/>
      <c r="BB338" s="62"/>
      <c r="BC338" s="62"/>
      <c r="BD338" s="62"/>
      <c r="BE338" s="62"/>
      <c r="BF338" s="62"/>
      <c r="BG338" s="62"/>
      <c r="BH338" s="62"/>
      <c r="BI338" s="62"/>
      <c r="BJ338" s="62"/>
      <c r="BK338" s="62"/>
      <c r="BL338" s="62"/>
      <c r="BM338" s="62"/>
    </row>
    <row r="339" spans="1:65" s="53" customFormat="1" x14ac:dyDescent="0.2">
      <c r="A339" s="2"/>
      <c r="B339" s="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62"/>
      <c r="AE339" s="317"/>
      <c r="AF339" s="317"/>
      <c r="AG339" s="317"/>
      <c r="AH339" s="317"/>
      <c r="AI339" s="317"/>
      <c r="AJ339" s="317"/>
      <c r="AK339" s="315"/>
      <c r="AL339" s="62"/>
      <c r="AM339" s="62"/>
      <c r="AN339" s="62"/>
      <c r="AO339" s="62"/>
      <c r="AP339" s="62"/>
      <c r="AQ339" s="62"/>
      <c r="AR339" s="62"/>
      <c r="AS339" s="62"/>
      <c r="AT339" s="62"/>
      <c r="AU339" s="62"/>
      <c r="AV339" s="62"/>
      <c r="AW339" s="62"/>
      <c r="AX339" s="62"/>
      <c r="AY339" s="62"/>
      <c r="AZ339" s="62"/>
      <c r="BA339" s="62"/>
      <c r="BB339" s="62"/>
      <c r="BC339" s="62"/>
      <c r="BD339" s="62"/>
      <c r="BE339" s="62"/>
      <c r="BF339" s="62"/>
      <c r="BG339" s="62"/>
      <c r="BH339" s="62"/>
      <c r="BI339" s="62"/>
      <c r="BJ339" s="62"/>
      <c r="BK339" s="62"/>
      <c r="BL339" s="62"/>
      <c r="BM339" s="62"/>
    </row>
    <row r="340" spans="1:65" s="53" customFormat="1" x14ac:dyDescent="0.2">
      <c r="A340" s="2"/>
      <c r="B340" s="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62"/>
      <c r="AE340" s="317"/>
      <c r="AF340" s="317"/>
      <c r="AG340" s="317"/>
      <c r="AH340" s="317"/>
      <c r="AI340" s="317"/>
      <c r="AJ340" s="317"/>
      <c r="AK340" s="315"/>
      <c r="AL340" s="62"/>
      <c r="AM340" s="62"/>
      <c r="AN340" s="62"/>
      <c r="AO340" s="62"/>
      <c r="AP340" s="62"/>
      <c r="AQ340" s="62"/>
      <c r="AR340" s="62"/>
      <c r="AS340" s="62"/>
      <c r="AT340" s="62"/>
      <c r="AU340" s="62"/>
      <c r="AV340" s="62"/>
      <c r="AW340" s="62"/>
      <c r="AX340" s="62"/>
      <c r="AY340" s="62"/>
      <c r="AZ340" s="62"/>
      <c r="BA340" s="62"/>
      <c r="BB340" s="62"/>
      <c r="BC340" s="62"/>
      <c r="BD340" s="62"/>
      <c r="BE340" s="62"/>
      <c r="BF340" s="62"/>
      <c r="BG340" s="62"/>
      <c r="BH340" s="62"/>
      <c r="BI340" s="62"/>
      <c r="BJ340" s="62"/>
      <c r="BK340" s="62"/>
      <c r="BL340" s="62"/>
      <c r="BM340" s="62"/>
    </row>
    <row r="341" spans="1:65" s="53" customFormat="1" x14ac:dyDescent="0.2">
      <c r="A341" s="2"/>
      <c r="B341" s="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62"/>
      <c r="AE341" s="317"/>
      <c r="AF341" s="317"/>
      <c r="AG341" s="317"/>
      <c r="AH341" s="317"/>
      <c r="AI341" s="317"/>
      <c r="AJ341" s="317"/>
      <c r="AK341" s="315"/>
      <c r="AL341" s="62"/>
      <c r="AM341" s="62"/>
      <c r="AN341" s="62"/>
      <c r="AO341" s="62"/>
      <c r="AP341" s="62"/>
      <c r="AQ341" s="62"/>
      <c r="AR341" s="62"/>
      <c r="AS341" s="62"/>
      <c r="AT341" s="62"/>
      <c r="AU341" s="62"/>
      <c r="AV341" s="62"/>
      <c r="AW341" s="62"/>
      <c r="AX341" s="62"/>
      <c r="AY341" s="62"/>
      <c r="AZ341" s="62"/>
      <c r="BA341" s="62"/>
      <c r="BB341" s="62"/>
      <c r="BC341" s="62"/>
      <c r="BD341" s="62"/>
      <c r="BE341" s="62"/>
      <c r="BF341" s="62"/>
      <c r="BG341" s="62"/>
      <c r="BH341" s="62"/>
      <c r="BI341" s="62"/>
      <c r="BJ341" s="62"/>
      <c r="BK341" s="62"/>
      <c r="BL341" s="62"/>
      <c r="BM341" s="62"/>
    </row>
    <row r="342" spans="1:65" s="53" customFormat="1" x14ac:dyDescent="0.2">
      <c r="A342" s="2"/>
      <c r="B342" s="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62"/>
      <c r="AE342" s="317"/>
      <c r="AF342" s="317"/>
      <c r="AG342" s="317"/>
      <c r="AH342" s="317"/>
      <c r="AI342" s="317"/>
      <c r="AJ342" s="317"/>
      <c r="AK342" s="315"/>
      <c r="AL342" s="62"/>
      <c r="AM342" s="62"/>
      <c r="AN342" s="62"/>
      <c r="AO342" s="62"/>
      <c r="AP342" s="62"/>
      <c r="AQ342" s="62"/>
      <c r="AR342" s="62"/>
      <c r="AS342" s="62"/>
      <c r="AT342" s="62"/>
      <c r="AU342" s="62"/>
      <c r="AV342" s="62"/>
      <c r="AW342" s="62"/>
      <c r="AX342" s="62"/>
      <c r="AY342" s="62"/>
      <c r="AZ342" s="62"/>
      <c r="BA342" s="62"/>
      <c r="BB342" s="62"/>
      <c r="BC342" s="62"/>
      <c r="BD342" s="62"/>
      <c r="BE342" s="62"/>
      <c r="BF342" s="62"/>
      <c r="BG342" s="62"/>
      <c r="BH342" s="62"/>
      <c r="BI342" s="62"/>
      <c r="BJ342" s="62"/>
      <c r="BK342" s="62"/>
      <c r="BL342" s="62"/>
      <c r="BM342" s="62"/>
    </row>
    <row r="343" spans="1:65" s="53" customFormat="1" x14ac:dyDescent="0.2">
      <c r="A343" s="2"/>
      <c r="B343" s="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62"/>
      <c r="AE343" s="317"/>
      <c r="AF343" s="317"/>
      <c r="AG343" s="317"/>
      <c r="AH343" s="317"/>
      <c r="AI343" s="317"/>
      <c r="AJ343" s="317"/>
      <c r="AK343" s="315"/>
      <c r="AL343" s="62"/>
      <c r="AM343" s="62"/>
      <c r="AN343" s="62"/>
      <c r="AO343" s="62"/>
      <c r="AP343" s="62"/>
      <c r="AQ343" s="62"/>
      <c r="AR343" s="62"/>
      <c r="AS343" s="62"/>
      <c r="AT343" s="62"/>
      <c r="AU343" s="62"/>
      <c r="AV343" s="62"/>
      <c r="AW343" s="62"/>
      <c r="AX343" s="62"/>
      <c r="AY343" s="62"/>
      <c r="AZ343" s="62"/>
      <c r="BA343" s="62"/>
      <c r="BB343" s="62"/>
      <c r="BC343" s="62"/>
      <c r="BD343" s="62"/>
      <c r="BE343" s="62"/>
      <c r="BF343" s="62"/>
      <c r="BG343" s="62"/>
      <c r="BH343" s="62"/>
      <c r="BI343" s="62"/>
      <c r="BJ343" s="62"/>
      <c r="BK343" s="62"/>
      <c r="BL343" s="62"/>
      <c r="BM343" s="62"/>
    </row>
    <row r="344" spans="1:65" s="53" customFormat="1" x14ac:dyDescent="0.2">
      <c r="A344" s="2"/>
      <c r="B344" s="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62"/>
      <c r="AE344" s="317"/>
      <c r="AF344" s="317"/>
      <c r="AG344" s="317"/>
      <c r="AH344" s="317"/>
      <c r="AI344" s="317"/>
      <c r="AJ344" s="317"/>
      <c r="AK344" s="315"/>
      <c r="AL344" s="62"/>
      <c r="AM344" s="62"/>
      <c r="AN344" s="62"/>
      <c r="AO344" s="62"/>
      <c r="AP344" s="62"/>
      <c r="AQ344" s="62"/>
      <c r="AR344" s="62"/>
      <c r="AS344" s="62"/>
      <c r="AT344" s="62"/>
      <c r="AU344" s="62"/>
      <c r="AV344" s="62"/>
      <c r="AW344" s="62"/>
      <c r="AX344" s="62"/>
      <c r="AY344" s="62"/>
      <c r="AZ344" s="62"/>
      <c r="BA344" s="62"/>
      <c r="BB344" s="62"/>
      <c r="BC344" s="62"/>
      <c r="BD344" s="62"/>
      <c r="BE344" s="62"/>
      <c r="BF344" s="62"/>
      <c r="BG344" s="62"/>
      <c r="BH344" s="62"/>
      <c r="BI344" s="62"/>
      <c r="BJ344" s="62"/>
      <c r="BK344" s="62"/>
      <c r="BL344" s="62"/>
      <c r="BM344" s="62"/>
    </row>
    <row r="345" spans="1:65" s="53" customFormat="1" x14ac:dyDescent="0.2">
      <c r="A345" s="2"/>
      <c r="B345" s="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62"/>
      <c r="AE345" s="317"/>
      <c r="AF345" s="317"/>
      <c r="AG345" s="317"/>
      <c r="AH345" s="317"/>
      <c r="AI345" s="317"/>
      <c r="AJ345" s="317"/>
      <c r="AK345" s="315"/>
      <c r="AL345" s="62"/>
      <c r="AM345" s="62"/>
      <c r="AN345" s="62"/>
      <c r="AO345" s="62"/>
      <c r="AP345" s="62"/>
      <c r="AQ345" s="62"/>
      <c r="AR345" s="62"/>
      <c r="AS345" s="62"/>
      <c r="AT345" s="62"/>
      <c r="AU345" s="62"/>
      <c r="AV345" s="62"/>
      <c r="AW345" s="62"/>
      <c r="AX345" s="62"/>
      <c r="AY345" s="62"/>
      <c r="AZ345" s="62"/>
      <c r="BA345" s="62"/>
      <c r="BB345" s="62"/>
      <c r="BC345" s="62"/>
      <c r="BD345" s="62"/>
      <c r="BE345" s="62"/>
      <c r="BF345" s="62"/>
      <c r="BG345" s="62"/>
      <c r="BH345" s="62"/>
      <c r="BI345" s="62"/>
      <c r="BJ345" s="62"/>
      <c r="BK345" s="62"/>
      <c r="BL345" s="62"/>
      <c r="BM345" s="62"/>
    </row>
    <row r="346" spans="1:65" s="53" customFormat="1" x14ac:dyDescent="0.2">
      <c r="A346" s="2"/>
      <c r="B346" s="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62"/>
      <c r="AE346" s="317"/>
      <c r="AF346" s="317"/>
      <c r="AG346" s="317"/>
      <c r="AH346" s="317"/>
      <c r="AI346" s="317"/>
      <c r="AJ346" s="317"/>
      <c r="AK346" s="315"/>
      <c r="AL346" s="62"/>
      <c r="AM346" s="62"/>
      <c r="AN346" s="62"/>
      <c r="AO346" s="62"/>
      <c r="AP346" s="62"/>
      <c r="AQ346" s="62"/>
      <c r="AR346" s="62"/>
      <c r="AS346" s="62"/>
      <c r="AT346" s="62"/>
      <c r="AU346" s="62"/>
      <c r="AV346" s="62"/>
      <c r="AW346" s="62"/>
      <c r="AX346" s="62"/>
      <c r="AY346" s="62"/>
      <c r="AZ346" s="62"/>
      <c r="BA346" s="62"/>
      <c r="BB346" s="62"/>
      <c r="BC346" s="62"/>
      <c r="BD346" s="62"/>
      <c r="BE346" s="62"/>
      <c r="BF346" s="62"/>
      <c r="BG346" s="62"/>
      <c r="BH346" s="62"/>
      <c r="BI346" s="62"/>
      <c r="BJ346" s="62"/>
      <c r="BK346" s="62"/>
      <c r="BL346" s="62"/>
      <c r="BM346" s="62"/>
    </row>
    <row r="347" spans="1:65" s="53" customFormat="1" x14ac:dyDescent="0.2">
      <c r="A347" s="2"/>
      <c r="B347" s="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62"/>
      <c r="AE347" s="317"/>
      <c r="AF347" s="317"/>
      <c r="AG347" s="317"/>
      <c r="AH347" s="317"/>
      <c r="AI347" s="317"/>
      <c r="AJ347" s="317"/>
      <c r="AK347" s="315"/>
      <c r="AL347" s="62"/>
      <c r="AM347" s="62"/>
      <c r="AN347" s="62"/>
      <c r="AO347" s="62"/>
      <c r="AP347" s="62"/>
      <c r="AQ347" s="62"/>
      <c r="AR347" s="62"/>
      <c r="AS347" s="62"/>
      <c r="AT347" s="62"/>
      <c r="AU347" s="62"/>
      <c r="AV347" s="62"/>
      <c r="AW347" s="62"/>
      <c r="AX347" s="62"/>
      <c r="AY347" s="62"/>
      <c r="AZ347" s="62"/>
      <c r="BA347" s="62"/>
      <c r="BB347" s="62"/>
      <c r="BC347" s="62"/>
      <c r="BD347" s="62"/>
      <c r="BE347" s="62"/>
      <c r="BF347" s="62"/>
      <c r="BG347" s="62"/>
      <c r="BH347" s="62"/>
      <c r="BI347" s="62"/>
      <c r="BJ347" s="62"/>
      <c r="BK347" s="62"/>
      <c r="BL347" s="62"/>
      <c r="BM347" s="62"/>
    </row>
    <row r="348" spans="1:65" s="53" customFormat="1" x14ac:dyDescent="0.2">
      <c r="A348" s="2"/>
      <c r="B348" s="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62"/>
      <c r="AE348" s="317"/>
      <c r="AF348" s="317"/>
      <c r="AG348" s="317"/>
      <c r="AH348" s="317"/>
      <c r="AI348" s="317"/>
      <c r="AJ348" s="317"/>
      <c r="AK348" s="315"/>
      <c r="AL348" s="62"/>
      <c r="AM348" s="62"/>
      <c r="AN348" s="62"/>
      <c r="AO348" s="62"/>
      <c r="AP348" s="62"/>
      <c r="AQ348" s="62"/>
      <c r="AR348" s="62"/>
      <c r="AS348" s="62"/>
      <c r="AT348" s="62"/>
      <c r="AU348" s="62"/>
      <c r="AV348" s="62"/>
      <c r="AW348" s="62"/>
      <c r="AX348" s="62"/>
      <c r="AY348" s="62"/>
      <c r="AZ348" s="62"/>
      <c r="BA348" s="62"/>
      <c r="BB348" s="62"/>
      <c r="BC348" s="62"/>
      <c r="BD348" s="62"/>
      <c r="BE348" s="62"/>
      <c r="BF348" s="62"/>
      <c r="BG348" s="62"/>
      <c r="BH348" s="62"/>
      <c r="BI348" s="62"/>
      <c r="BJ348" s="62"/>
      <c r="BK348" s="62"/>
      <c r="BL348" s="62"/>
      <c r="BM348" s="62"/>
    </row>
    <row r="349" spans="1:65" s="53" customFormat="1" x14ac:dyDescent="0.2">
      <c r="A349" s="2"/>
      <c r="B349" s="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62"/>
      <c r="AE349" s="317"/>
      <c r="AF349" s="317"/>
      <c r="AG349" s="317"/>
      <c r="AH349" s="317"/>
      <c r="AI349" s="317"/>
      <c r="AJ349" s="317"/>
      <c r="AK349" s="315"/>
      <c r="AL349" s="62"/>
      <c r="AM349" s="62"/>
      <c r="AN349" s="62"/>
      <c r="AO349" s="62"/>
      <c r="AP349" s="62"/>
      <c r="AQ349" s="62"/>
      <c r="AR349" s="62"/>
      <c r="AS349" s="62"/>
      <c r="AT349" s="62"/>
      <c r="AU349" s="62"/>
      <c r="AV349" s="62"/>
      <c r="AW349" s="62"/>
      <c r="AX349" s="62"/>
      <c r="AY349" s="62"/>
      <c r="AZ349" s="62"/>
      <c r="BA349" s="62"/>
      <c r="BB349" s="62"/>
      <c r="BC349" s="62"/>
      <c r="BD349" s="62"/>
      <c r="BE349" s="62"/>
      <c r="BF349" s="62"/>
      <c r="BG349" s="62"/>
      <c r="BH349" s="62"/>
      <c r="BI349" s="62"/>
      <c r="BJ349" s="62"/>
      <c r="BK349" s="62"/>
      <c r="BL349" s="62"/>
      <c r="BM349" s="62"/>
    </row>
    <row r="350" spans="1:65" s="53" customFormat="1" x14ac:dyDescent="0.2">
      <c r="A350" s="2"/>
      <c r="B350" s="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62"/>
      <c r="AE350" s="317"/>
      <c r="AF350" s="317"/>
      <c r="AG350" s="317"/>
      <c r="AH350" s="317"/>
      <c r="AI350" s="317"/>
      <c r="AJ350" s="317"/>
      <c r="AK350" s="315"/>
      <c r="AL350" s="62"/>
      <c r="AM350" s="62"/>
      <c r="AN350" s="62"/>
      <c r="AO350" s="62"/>
      <c r="AP350" s="62"/>
      <c r="AQ350" s="62"/>
      <c r="AR350" s="62"/>
      <c r="AS350" s="62"/>
      <c r="AT350" s="62"/>
      <c r="AU350" s="62"/>
      <c r="AV350" s="62"/>
      <c r="AW350" s="62"/>
      <c r="AX350" s="62"/>
      <c r="AY350" s="62"/>
      <c r="AZ350" s="62"/>
      <c r="BA350" s="62"/>
      <c r="BB350" s="62"/>
      <c r="BC350" s="62"/>
      <c r="BD350" s="62"/>
      <c r="BE350" s="62"/>
      <c r="BF350" s="62"/>
      <c r="BG350" s="62"/>
      <c r="BH350" s="62"/>
      <c r="BI350" s="62"/>
      <c r="BJ350" s="62"/>
      <c r="BK350" s="62"/>
      <c r="BL350" s="62"/>
      <c r="BM350" s="62"/>
    </row>
    <row r="351" spans="1:65" s="53" customFormat="1" x14ac:dyDescent="0.2">
      <c r="A351" s="2"/>
      <c r="B351" s="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62"/>
      <c r="AE351" s="317"/>
      <c r="AF351" s="317"/>
      <c r="AG351" s="317"/>
      <c r="AH351" s="317"/>
      <c r="AI351" s="317"/>
      <c r="AJ351" s="317"/>
      <c r="AK351" s="315"/>
      <c r="AL351" s="62"/>
      <c r="AM351" s="62"/>
      <c r="AN351" s="62"/>
      <c r="AO351" s="62"/>
      <c r="AP351" s="62"/>
      <c r="AQ351" s="62"/>
      <c r="AR351" s="62"/>
      <c r="AS351" s="62"/>
      <c r="AT351" s="62"/>
      <c r="AU351" s="62"/>
      <c r="AV351" s="62"/>
      <c r="AW351" s="62"/>
      <c r="AX351" s="62"/>
      <c r="AY351" s="62"/>
      <c r="AZ351" s="62"/>
      <c r="BA351" s="62"/>
      <c r="BB351" s="62"/>
      <c r="BC351" s="62"/>
      <c r="BD351" s="62"/>
      <c r="BE351" s="62"/>
      <c r="BF351" s="62"/>
      <c r="BG351" s="62"/>
      <c r="BH351" s="62"/>
      <c r="BI351" s="62"/>
      <c r="BJ351" s="62"/>
      <c r="BK351" s="62"/>
      <c r="BL351" s="62"/>
      <c r="BM351" s="62"/>
    </row>
    <row r="352" spans="1:65" s="53" customFormat="1" x14ac:dyDescent="0.2">
      <c r="A352" s="2"/>
      <c r="B352" s="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62"/>
      <c r="AE352" s="317"/>
      <c r="AF352" s="317"/>
      <c r="AG352" s="317"/>
      <c r="AH352" s="317"/>
      <c r="AI352" s="317"/>
      <c r="AJ352" s="317"/>
      <c r="AK352" s="315"/>
      <c r="AL352" s="62"/>
      <c r="AM352" s="62"/>
      <c r="AN352" s="62"/>
      <c r="AO352" s="62"/>
      <c r="AP352" s="62"/>
      <c r="AQ352" s="62"/>
      <c r="AR352" s="62"/>
      <c r="AS352" s="62"/>
      <c r="AT352" s="62"/>
      <c r="AU352" s="62"/>
      <c r="AV352" s="62"/>
      <c r="AW352" s="62"/>
      <c r="AX352" s="62"/>
      <c r="AY352" s="62"/>
      <c r="AZ352" s="62"/>
      <c r="BA352" s="62"/>
      <c r="BB352" s="62"/>
      <c r="BC352" s="62"/>
      <c r="BD352" s="62"/>
      <c r="BE352" s="62"/>
      <c r="BF352" s="62"/>
      <c r="BG352" s="62"/>
      <c r="BH352" s="62"/>
      <c r="BI352" s="62"/>
      <c r="BJ352" s="62"/>
      <c r="BK352" s="62"/>
      <c r="BL352" s="62"/>
      <c r="BM352" s="62"/>
    </row>
    <row r="353" spans="1:65" s="53" customFormat="1" x14ac:dyDescent="0.2">
      <c r="A353" s="2"/>
      <c r="B353" s="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62"/>
      <c r="AE353" s="317"/>
      <c r="AF353" s="317"/>
      <c r="AG353" s="317"/>
      <c r="AH353" s="317"/>
      <c r="AI353" s="317"/>
      <c r="AJ353" s="317"/>
      <c r="AK353" s="315"/>
      <c r="AL353" s="62"/>
      <c r="AM353" s="62"/>
      <c r="AN353" s="62"/>
      <c r="AO353" s="62"/>
      <c r="AP353" s="62"/>
      <c r="AQ353" s="62"/>
      <c r="AR353" s="62"/>
      <c r="AS353" s="62"/>
      <c r="AT353" s="62"/>
      <c r="AU353" s="62"/>
      <c r="AV353" s="62"/>
      <c r="AW353" s="62"/>
      <c r="AX353" s="62"/>
      <c r="AY353" s="62"/>
      <c r="AZ353" s="62"/>
      <c r="BA353" s="62"/>
      <c r="BB353" s="62"/>
      <c r="BC353" s="62"/>
      <c r="BD353" s="62"/>
      <c r="BE353" s="62"/>
      <c r="BF353" s="62"/>
      <c r="BG353" s="62"/>
      <c r="BH353" s="62"/>
      <c r="BI353" s="62"/>
      <c r="BJ353" s="62"/>
      <c r="BK353" s="62"/>
      <c r="BL353" s="62"/>
      <c r="BM353" s="62"/>
    </row>
    <row r="354" spans="1:65" s="53" customFormat="1" x14ac:dyDescent="0.2">
      <c r="A354" s="2"/>
      <c r="B354" s="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62"/>
      <c r="AE354" s="317"/>
      <c r="AF354" s="317"/>
      <c r="AG354" s="317"/>
      <c r="AH354" s="317"/>
      <c r="AI354" s="317"/>
      <c r="AJ354" s="317"/>
      <c r="AK354" s="315"/>
      <c r="AL354" s="62"/>
      <c r="AM354" s="62"/>
      <c r="AN354" s="62"/>
      <c r="AO354" s="62"/>
      <c r="AP354" s="62"/>
      <c r="AQ354" s="62"/>
      <c r="AR354" s="62"/>
      <c r="AS354" s="62"/>
      <c r="AT354" s="62"/>
      <c r="AU354" s="62"/>
      <c r="AV354" s="62"/>
      <c r="AW354" s="62"/>
      <c r="AX354" s="62"/>
      <c r="AY354" s="62"/>
      <c r="AZ354" s="62"/>
      <c r="BA354" s="62"/>
      <c r="BB354" s="62"/>
      <c r="BC354" s="62"/>
      <c r="BD354" s="62"/>
      <c r="BE354" s="62"/>
      <c r="BF354" s="62"/>
      <c r="BG354" s="62"/>
      <c r="BH354" s="62"/>
      <c r="BI354" s="62"/>
      <c r="BJ354" s="62"/>
      <c r="BK354" s="62"/>
      <c r="BL354" s="62"/>
      <c r="BM354" s="62"/>
    </row>
    <row r="355" spans="1:65" s="53" customFormat="1" x14ac:dyDescent="0.2">
      <c r="A355" s="2"/>
      <c r="B355" s="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62"/>
      <c r="AE355" s="317"/>
      <c r="AF355" s="317"/>
      <c r="AG355" s="317"/>
      <c r="AH355" s="317"/>
      <c r="AI355" s="317"/>
      <c r="AJ355" s="317"/>
      <c r="AK355" s="315"/>
      <c r="AL355" s="62"/>
      <c r="AM355" s="62"/>
      <c r="AN355" s="62"/>
      <c r="AO355" s="62"/>
      <c r="AP355" s="62"/>
      <c r="AQ355" s="62"/>
      <c r="AR355" s="62"/>
      <c r="AS355" s="62"/>
      <c r="AT355" s="62"/>
      <c r="AU355" s="62"/>
      <c r="AV355" s="62"/>
      <c r="AW355" s="62"/>
      <c r="AX355" s="62"/>
      <c r="AY355" s="62"/>
      <c r="AZ355" s="62"/>
      <c r="BA355" s="62"/>
      <c r="BB355" s="62"/>
      <c r="BC355" s="62"/>
      <c r="BD355" s="62"/>
      <c r="BE355" s="62"/>
      <c r="BF355" s="62"/>
      <c r="BG355" s="62"/>
      <c r="BH355" s="62"/>
      <c r="BI355" s="62"/>
      <c r="BJ355" s="62"/>
      <c r="BK355" s="62"/>
      <c r="BL355" s="62"/>
      <c r="BM355" s="62"/>
    </row>
    <row r="356" spans="1:65" s="53" customFormat="1" x14ac:dyDescent="0.2">
      <c r="A356" s="2"/>
      <c r="B356" s="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62"/>
      <c r="AE356" s="317"/>
      <c r="AF356" s="317"/>
      <c r="AG356" s="317"/>
      <c r="AH356" s="317"/>
      <c r="AI356" s="317"/>
      <c r="AJ356" s="317"/>
      <c r="AK356" s="315"/>
      <c r="AL356" s="62"/>
      <c r="AM356" s="62"/>
      <c r="AN356" s="62"/>
      <c r="AO356" s="62"/>
      <c r="AP356" s="62"/>
      <c r="AQ356" s="62"/>
      <c r="AR356" s="62"/>
      <c r="AS356" s="62"/>
      <c r="AT356" s="62"/>
      <c r="AU356" s="62"/>
      <c r="AV356" s="62"/>
      <c r="AW356" s="62"/>
      <c r="AX356" s="62"/>
      <c r="AY356" s="62"/>
      <c r="AZ356" s="62"/>
      <c r="BA356" s="62"/>
      <c r="BB356" s="62"/>
      <c r="BC356" s="62"/>
      <c r="BD356" s="62"/>
      <c r="BE356" s="62"/>
      <c r="BF356" s="62"/>
      <c r="BG356" s="62"/>
      <c r="BH356" s="62"/>
      <c r="BI356" s="62"/>
      <c r="BJ356" s="62"/>
      <c r="BK356" s="62"/>
      <c r="BL356" s="62"/>
      <c r="BM356" s="62"/>
    </row>
    <row r="357" spans="1:65" s="53" customFormat="1" x14ac:dyDescent="0.2">
      <c r="A357" s="2"/>
      <c r="B357" s="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62"/>
      <c r="AE357" s="317"/>
      <c r="AF357" s="317"/>
      <c r="AG357" s="317"/>
      <c r="AH357" s="317"/>
      <c r="AI357" s="317"/>
      <c r="AJ357" s="317"/>
      <c r="AK357" s="315"/>
      <c r="AL357" s="62"/>
      <c r="AM357" s="62"/>
      <c r="AN357" s="62"/>
      <c r="AO357" s="62"/>
      <c r="AP357" s="62"/>
      <c r="AQ357" s="62"/>
      <c r="AR357" s="62"/>
      <c r="AS357" s="62"/>
      <c r="AT357" s="62"/>
      <c r="AU357" s="62"/>
      <c r="AV357" s="62"/>
      <c r="AW357" s="62"/>
      <c r="AX357" s="62"/>
      <c r="AY357" s="62"/>
      <c r="AZ357" s="62"/>
      <c r="BA357" s="62"/>
      <c r="BB357" s="62"/>
      <c r="BC357" s="62"/>
      <c r="BD357" s="62"/>
      <c r="BE357" s="62"/>
      <c r="BF357" s="62"/>
      <c r="BG357" s="62"/>
      <c r="BH357" s="62"/>
      <c r="BI357" s="62"/>
      <c r="BJ357" s="62"/>
      <c r="BK357" s="62"/>
      <c r="BL357" s="62"/>
      <c r="BM357" s="62"/>
    </row>
    <row r="358" spans="1:65" s="53" customFormat="1" x14ac:dyDescent="0.2">
      <c r="A358" s="2"/>
      <c r="B358" s="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62"/>
      <c r="AE358" s="317"/>
      <c r="AF358" s="317"/>
      <c r="AG358" s="317"/>
      <c r="AH358" s="317"/>
      <c r="AI358" s="317"/>
      <c r="AJ358" s="317"/>
      <c r="AK358" s="315"/>
      <c r="AL358" s="62"/>
      <c r="AM358" s="62"/>
      <c r="AN358" s="62"/>
      <c r="AO358" s="62"/>
      <c r="AP358" s="62"/>
      <c r="AQ358" s="62"/>
      <c r="AR358" s="62"/>
      <c r="AS358" s="62"/>
      <c r="AT358" s="62"/>
      <c r="AU358" s="62"/>
      <c r="AV358" s="62"/>
      <c r="AW358" s="62"/>
      <c r="AX358" s="62"/>
      <c r="AY358" s="62"/>
      <c r="AZ358" s="62"/>
      <c r="BA358" s="62"/>
      <c r="BB358" s="62"/>
      <c r="BC358" s="62"/>
      <c r="BD358" s="62"/>
      <c r="BE358" s="62"/>
      <c r="BF358" s="62"/>
      <c r="BG358" s="62"/>
      <c r="BH358" s="62"/>
      <c r="BI358" s="62"/>
      <c r="BJ358" s="62"/>
      <c r="BK358" s="62"/>
      <c r="BL358" s="62"/>
      <c r="BM358" s="62"/>
    </row>
    <row r="359" spans="1:65" s="53" customFormat="1" x14ac:dyDescent="0.2">
      <c r="A359" s="2"/>
      <c r="B359" s="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62"/>
      <c r="AE359" s="317"/>
      <c r="AF359" s="317"/>
      <c r="AG359" s="317"/>
      <c r="AH359" s="317"/>
      <c r="AI359" s="317"/>
      <c r="AJ359" s="317"/>
      <c r="AK359" s="315"/>
      <c r="AL359" s="62"/>
      <c r="AM359" s="62"/>
      <c r="AN359" s="62"/>
      <c r="AO359" s="62"/>
      <c r="AP359" s="62"/>
      <c r="AQ359" s="62"/>
      <c r="AR359" s="62"/>
      <c r="AS359" s="62"/>
      <c r="AT359" s="62"/>
      <c r="AU359" s="62"/>
      <c r="AV359" s="62"/>
      <c r="AW359" s="62"/>
      <c r="AX359" s="62"/>
      <c r="AY359" s="62"/>
      <c r="AZ359" s="62"/>
      <c r="BA359" s="62"/>
      <c r="BB359" s="62"/>
      <c r="BC359" s="62"/>
      <c r="BD359" s="62"/>
      <c r="BE359" s="62"/>
      <c r="BF359" s="62"/>
      <c r="BG359" s="62"/>
      <c r="BH359" s="62"/>
      <c r="BI359" s="62"/>
      <c r="BJ359" s="62"/>
      <c r="BK359" s="62"/>
      <c r="BL359" s="62"/>
      <c r="BM359" s="62"/>
    </row>
    <row r="360" spans="1:65" s="53" customFormat="1" x14ac:dyDescent="0.2">
      <c r="A360" s="2"/>
      <c r="B360" s="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62"/>
      <c r="AE360" s="317"/>
      <c r="AF360" s="317"/>
      <c r="AG360" s="317"/>
      <c r="AH360" s="317"/>
      <c r="AI360" s="317"/>
      <c r="AJ360" s="317"/>
      <c r="AK360" s="315"/>
      <c r="AL360" s="62"/>
      <c r="AM360" s="62"/>
      <c r="AN360" s="62"/>
      <c r="AO360" s="62"/>
      <c r="AP360" s="62"/>
      <c r="AQ360" s="62"/>
      <c r="AR360" s="62"/>
      <c r="AS360" s="62"/>
      <c r="AT360" s="62"/>
      <c r="AU360" s="62"/>
      <c r="AV360" s="62"/>
      <c r="AW360" s="62"/>
      <c r="AX360" s="62"/>
      <c r="AY360" s="62"/>
      <c r="AZ360" s="62"/>
      <c r="BA360" s="62"/>
      <c r="BB360" s="62"/>
      <c r="BC360" s="62"/>
      <c r="BD360" s="62"/>
      <c r="BE360" s="62"/>
      <c r="BF360" s="62"/>
      <c r="BG360" s="62"/>
      <c r="BH360" s="62"/>
      <c r="BI360" s="62"/>
      <c r="BJ360" s="62"/>
      <c r="BK360" s="62"/>
      <c r="BL360" s="62"/>
      <c r="BM360" s="62"/>
    </row>
    <row r="361" spans="1:65" s="53" customFormat="1" x14ac:dyDescent="0.2">
      <c r="A361" s="2"/>
      <c r="B361" s="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62"/>
      <c r="AE361" s="317"/>
      <c r="AF361" s="317"/>
      <c r="AG361" s="317"/>
      <c r="AH361" s="317"/>
      <c r="AI361" s="317"/>
      <c r="AJ361" s="317"/>
      <c r="AK361" s="315"/>
      <c r="AL361" s="62"/>
      <c r="AM361" s="62"/>
      <c r="AN361" s="62"/>
      <c r="AO361" s="62"/>
      <c r="AP361" s="62"/>
      <c r="AQ361" s="62"/>
      <c r="AR361" s="62"/>
      <c r="AS361" s="62"/>
      <c r="AT361" s="62"/>
      <c r="AU361" s="62"/>
      <c r="AV361" s="62"/>
      <c r="AW361" s="62"/>
      <c r="AX361" s="62"/>
      <c r="AY361" s="62"/>
      <c r="AZ361" s="62"/>
      <c r="BA361" s="62"/>
      <c r="BB361" s="62"/>
      <c r="BC361" s="62"/>
      <c r="BD361" s="62"/>
      <c r="BE361" s="62"/>
      <c r="BF361" s="62"/>
      <c r="BG361" s="62"/>
      <c r="BH361" s="62"/>
      <c r="BI361" s="62"/>
      <c r="BJ361" s="62"/>
      <c r="BK361" s="62"/>
      <c r="BL361" s="62"/>
      <c r="BM361" s="62"/>
    </row>
    <row r="362" spans="1:65" s="53" customFormat="1" x14ac:dyDescent="0.2">
      <c r="A362" s="2"/>
      <c r="B362" s="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62"/>
      <c r="AE362" s="317"/>
      <c r="AF362" s="317"/>
      <c r="AG362" s="317"/>
      <c r="AH362" s="317"/>
      <c r="AI362" s="317"/>
      <c r="AJ362" s="317"/>
      <c r="AK362" s="315"/>
      <c r="AL362" s="62"/>
      <c r="AM362" s="62"/>
      <c r="AN362" s="62"/>
      <c r="AO362" s="62"/>
      <c r="AP362" s="62"/>
      <c r="AQ362" s="62"/>
      <c r="AR362" s="62"/>
      <c r="AS362" s="62"/>
      <c r="AT362" s="62"/>
      <c r="AU362" s="62"/>
      <c r="AV362" s="62"/>
      <c r="AW362" s="62"/>
      <c r="AX362" s="62"/>
      <c r="AY362" s="62"/>
      <c r="AZ362" s="62"/>
      <c r="BA362" s="62"/>
      <c r="BB362" s="62"/>
      <c r="BC362" s="62"/>
      <c r="BD362" s="62"/>
      <c r="BE362" s="62"/>
      <c r="BF362" s="62"/>
      <c r="BG362" s="62"/>
      <c r="BH362" s="62"/>
      <c r="BI362" s="62"/>
      <c r="BJ362" s="62"/>
      <c r="BK362" s="62"/>
      <c r="BL362" s="62"/>
      <c r="BM362" s="62"/>
    </row>
    <row r="363" spans="1:65" s="53" customFormat="1" x14ac:dyDescent="0.2">
      <c r="A363" s="2"/>
      <c r="B363" s="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62"/>
      <c r="AE363" s="317"/>
      <c r="AF363" s="317"/>
      <c r="AG363" s="317"/>
      <c r="AH363" s="317"/>
      <c r="AI363" s="317"/>
      <c r="AJ363" s="317"/>
      <c r="AK363" s="315"/>
      <c r="AL363" s="62"/>
      <c r="AM363" s="62"/>
      <c r="AN363" s="62"/>
      <c r="AO363" s="62"/>
      <c r="AP363" s="62"/>
      <c r="AQ363" s="62"/>
      <c r="AR363" s="62"/>
      <c r="AS363" s="62"/>
      <c r="AT363" s="62"/>
      <c r="AU363" s="62"/>
      <c r="AV363" s="62"/>
      <c r="AW363" s="62"/>
      <c r="AX363" s="62"/>
      <c r="AY363" s="62"/>
      <c r="AZ363" s="62"/>
      <c r="BA363" s="62"/>
      <c r="BB363" s="62"/>
      <c r="BC363" s="62"/>
      <c r="BD363" s="62"/>
      <c r="BE363" s="62"/>
      <c r="BF363" s="62"/>
      <c r="BG363" s="62"/>
      <c r="BH363" s="62"/>
      <c r="BI363" s="62"/>
      <c r="BJ363" s="62"/>
      <c r="BK363" s="62"/>
      <c r="BL363" s="62"/>
      <c r="BM363" s="62"/>
    </row>
    <row r="364" spans="1:65" s="53" customFormat="1" x14ac:dyDescent="0.2">
      <c r="A364" s="2"/>
      <c r="B364" s="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62"/>
      <c r="AE364" s="317"/>
      <c r="AF364" s="317"/>
      <c r="AG364" s="317"/>
      <c r="AH364" s="317"/>
      <c r="AI364" s="317"/>
      <c r="AJ364" s="317"/>
      <c r="AK364" s="315"/>
      <c r="AL364" s="62"/>
      <c r="AM364" s="62"/>
      <c r="AN364" s="62"/>
      <c r="AO364" s="62"/>
      <c r="AP364" s="62"/>
      <c r="AQ364" s="62"/>
      <c r="AR364" s="62"/>
      <c r="AS364" s="62"/>
      <c r="AT364" s="62"/>
      <c r="AU364" s="62"/>
      <c r="AV364" s="62"/>
      <c r="AW364" s="62"/>
      <c r="AX364" s="62"/>
      <c r="AY364" s="62"/>
      <c r="AZ364" s="62"/>
      <c r="BA364" s="62"/>
      <c r="BB364" s="62"/>
      <c r="BC364" s="62"/>
      <c r="BD364" s="62"/>
      <c r="BE364" s="62"/>
      <c r="BF364" s="62"/>
      <c r="BG364" s="62"/>
      <c r="BH364" s="62"/>
      <c r="BI364" s="62"/>
      <c r="BJ364" s="62"/>
      <c r="BK364" s="62"/>
      <c r="BL364" s="62"/>
      <c r="BM364" s="62"/>
    </row>
    <row r="365" spans="1:65" s="53" customFormat="1" x14ac:dyDescent="0.2">
      <c r="A365" s="2"/>
      <c r="B365" s="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62"/>
      <c r="AE365" s="317"/>
      <c r="AF365" s="317"/>
      <c r="AG365" s="317"/>
      <c r="AH365" s="317"/>
      <c r="AI365" s="317"/>
      <c r="AJ365" s="317"/>
      <c r="AK365" s="315"/>
      <c r="AL365" s="62"/>
      <c r="AM365" s="62"/>
      <c r="AN365" s="62"/>
      <c r="AO365" s="62"/>
      <c r="AP365" s="62"/>
      <c r="AQ365" s="62"/>
      <c r="AR365" s="62"/>
      <c r="AS365" s="62"/>
      <c r="AT365" s="62"/>
      <c r="AU365" s="62"/>
      <c r="AV365" s="62"/>
      <c r="AW365" s="62"/>
      <c r="AX365" s="62"/>
      <c r="AY365" s="62"/>
      <c r="AZ365" s="62"/>
      <c r="BA365" s="62"/>
      <c r="BB365" s="62"/>
      <c r="BC365" s="62"/>
      <c r="BD365" s="62"/>
      <c r="BE365" s="62"/>
      <c r="BF365" s="62"/>
      <c r="BG365" s="62"/>
      <c r="BH365" s="62"/>
      <c r="BI365" s="62"/>
      <c r="BJ365" s="62"/>
      <c r="BK365" s="62"/>
      <c r="BL365" s="62"/>
      <c r="BM365" s="62"/>
    </row>
    <row r="366" spans="1:65" s="53" customFormat="1" x14ac:dyDescent="0.2">
      <c r="A366" s="2"/>
      <c r="B366" s="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62"/>
      <c r="AE366" s="317"/>
      <c r="AF366" s="317"/>
      <c r="AG366" s="317"/>
      <c r="AH366" s="317"/>
      <c r="AI366" s="317"/>
      <c r="AJ366" s="317"/>
      <c r="AK366" s="315"/>
      <c r="AL366" s="62"/>
      <c r="AM366" s="62"/>
      <c r="AN366" s="62"/>
      <c r="AO366" s="62"/>
      <c r="AP366" s="62"/>
      <c r="AQ366" s="62"/>
      <c r="AR366" s="62"/>
      <c r="AS366" s="62"/>
      <c r="AT366" s="62"/>
      <c r="AU366" s="62"/>
      <c r="AV366" s="62"/>
      <c r="AW366" s="62"/>
      <c r="AX366" s="62"/>
      <c r="AY366" s="62"/>
      <c r="AZ366" s="62"/>
      <c r="BA366" s="62"/>
      <c r="BB366" s="62"/>
      <c r="BC366" s="62"/>
      <c r="BD366" s="62"/>
      <c r="BE366" s="62"/>
      <c r="BF366" s="62"/>
      <c r="BG366" s="62"/>
      <c r="BH366" s="62"/>
      <c r="BI366" s="62"/>
      <c r="BJ366" s="62"/>
      <c r="BK366" s="62"/>
      <c r="BL366" s="62"/>
      <c r="BM366" s="62"/>
    </row>
    <row r="367" spans="1:65" s="53" customFormat="1" x14ac:dyDescent="0.2">
      <c r="A367" s="2"/>
      <c r="B367" s="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62"/>
      <c r="AE367" s="317"/>
      <c r="AF367" s="317"/>
      <c r="AG367" s="317"/>
      <c r="AH367" s="317"/>
      <c r="AI367" s="317"/>
      <c r="AJ367" s="317"/>
      <c r="AK367" s="315"/>
      <c r="AL367" s="62"/>
      <c r="AM367" s="62"/>
      <c r="AN367" s="62"/>
      <c r="AO367" s="62"/>
      <c r="AP367" s="62"/>
      <c r="AQ367" s="62"/>
      <c r="AR367" s="62"/>
      <c r="AS367" s="62"/>
      <c r="AT367" s="62"/>
      <c r="AU367" s="62"/>
      <c r="AV367" s="62"/>
      <c r="AW367" s="62"/>
      <c r="AX367" s="62"/>
      <c r="AY367" s="62"/>
      <c r="AZ367" s="62"/>
      <c r="BA367" s="62"/>
      <c r="BB367" s="62"/>
      <c r="BC367" s="62"/>
      <c r="BD367" s="62"/>
      <c r="BE367" s="62"/>
      <c r="BF367" s="62"/>
      <c r="BG367" s="62"/>
      <c r="BH367" s="62"/>
      <c r="BI367" s="62"/>
      <c r="BJ367" s="62"/>
      <c r="BK367" s="62"/>
      <c r="BL367" s="62"/>
      <c r="BM367" s="62"/>
    </row>
    <row r="368" spans="1:65" s="53" customFormat="1" x14ac:dyDescent="0.2">
      <c r="A368" s="2"/>
      <c r="B368" s="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62"/>
      <c r="AE368" s="317"/>
      <c r="AF368" s="317"/>
      <c r="AG368" s="317"/>
      <c r="AH368" s="317"/>
      <c r="AI368" s="317"/>
      <c r="AJ368" s="317"/>
      <c r="AK368" s="315"/>
      <c r="AL368" s="62"/>
      <c r="AM368" s="62"/>
      <c r="AN368" s="62"/>
      <c r="AO368" s="62"/>
      <c r="AP368" s="62"/>
      <c r="AQ368" s="62"/>
      <c r="AR368" s="62"/>
      <c r="AS368" s="62"/>
      <c r="AT368" s="62"/>
      <c r="AU368" s="62"/>
      <c r="AV368" s="62"/>
      <c r="AW368" s="62"/>
      <c r="AX368" s="62"/>
      <c r="AY368" s="62"/>
      <c r="AZ368" s="62"/>
      <c r="BA368" s="62"/>
      <c r="BB368" s="62"/>
      <c r="BC368" s="62"/>
      <c r="BD368" s="62"/>
      <c r="BE368" s="62"/>
      <c r="BF368" s="62"/>
      <c r="BG368" s="62"/>
      <c r="BH368" s="62"/>
      <c r="BI368" s="62"/>
      <c r="BJ368" s="62"/>
      <c r="BK368" s="62"/>
      <c r="BL368" s="62"/>
      <c r="BM368" s="62"/>
    </row>
    <row r="369" spans="1:65" s="53" customFormat="1" x14ac:dyDescent="0.2">
      <c r="A369" s="2"/>
      <c r="B369" s="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62"/>
      <c r="AE369" s="317"/>
      <c r="AF369" s="317"/>
      <c r="AG369" s="317"/>
      <c r="AH369" s="317"/>
      <c r="AI369" s="317"/>
      <c r="AJ369" s="317"/>
      <c r="AK369" s="315"/>
      <c r="AL369" s="62"/>
      <c r="AM369" s="62"/>
      <c r="AN369" s="62"/>
      <c r="AO369" s="62"/>
      <c r="AP369" s="62"/>
      <c r="AQ369" s="62"/>
      <c r="AR369" s="62"/>
      <c r="AS369" s="62"/>
      <c r="AT369" s="62"/>
      <c r="AU369" s="62"/>
      <c r="AV369" s="62"/>
      <c r="AW369" s="62"/>
      <c r="AX369" s="62"/>
      <c r="AY369" s="62"/>
      <c r="AZ369" s="62"/>
      <c r="BA369" s="62"/>
      <c r="BB369" s="62"/>
      <c r="BC369" s="62"/>
      <c r="BD369" s="62"/>
      <c r="BE369" s="62"/>
      <c r="BF369" s="62"/>
      <c r="BG369" s="62"/>
      <c r="BH369" s="62"/>
      <c r="BI369" s="62"/>
      <c r="BJ369" s="62"/>
      <c r="BK369" s="62"/>
      <c r="BL369" s="62"/>
      <c r="BM369" s="62"/>
    </row>
    <row r="370" spans="1:65" s="53" customFormat="1" x14ac:dyDescent="0.2">
      <c r="A370" s="2"/>
      <c r="B370" s="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62"/>
      <c r="AE370" s="317"/>
      <c r="AF370" s="317"/>
      <c r="AG370" s="317"/>
      <c r="AH370" s="317"/>
      <c r="AI370" s="317"/>
      <c r="AJ370" s="317"/>
      <c r="AK370" s="315"/>
      <c r="AL370" s="62"/>
      <c r="AM370" s="62"/>
      <c r="AN370" s="62"/>
      <c r="AO370" s="62"/>
      <c r="AP370" s="62"/>
      <c r="AQ370" s="62"/>
      <c r="AR370" s="62"/>
      <c r="AS370" s="62"/>
      <c r="AT370" s="62"/>
      <c r="AU370" s="62"/>
      <c r="AV370" s="62"/>
      <c r="AW370" s="62"/>
      <c r="AX370" s="62"/>
      <c r="AY370" s="62"/>
      <c r="AZ370" s="62"/>
      <c r="BA370" s="62"/>
      <c r="BB370" s="62"/>
      <c r="BC370" s="62"/>
      <c r="BD370" s="62"/>
      <c r="BE370" s="62"/>
      <c r="BF370" s="62"/>
      <c r="BG370" s="62"/>
      <c r="BH370" s="62"/>
      <c r="BI370" s="62"/>
      <c r="BJ370" s="62"/>
      <c r="BK370" s="62"/>
      <c r="BL370" s="62"/>
      <c r="BM370" s="62"/>
    </row>
    <row r="371" spans="1:65" s="53" customFormat="1" x14ac:dyDescent="0.2">
      <c r="A371" s="2"/>
      <c r="B371" s="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62"/>
      <c r="AE371" s="317"/>
      <c r="AF371" s="317"/>
      <c r="AG371" s="317"/>
      <c r="AH371" s="317"/>
      <c r="AI371" s="317"/>
      <c r="AJ371" s="317"/>
      <c r="AK371" s="315"/>
      <c r="AL371" s="62"/>
      <c r="AM371" s="62"/>
      <c r="AN371" s="62"/>
      <c r="AO371" s="62"/>
      <c r="AP371" s="62"/>
      <c r="AQ371" s="62"/>
      <c r="AR371" s="62"/>
      <c r="AS371" s="62"/>
      <c r="AT371" s="62"/>
      <c r="AU371" s="62"/>
      <c r="AV371" s="62"/>
      <c r="AW371" s="62"/>
      <c r="AX371" s="62"/>
      <c r="AY371" s="62"/>
      <c r="AZ371" s="62"/>
      <c r="BA371" s="62"/>
      <c r="BB371" s="62"/>
      <c r="BC371" s="62"/>
      <c r="BD371" s="62"/>
      <c r="BE371" s="62"/>
      <c r="BF371" s="62"/>
      <c r="BG371" s="62"/>
      <c r="BH371" s="62"/>
      <c r="BI371" s="62"/>
      <c r="BJ371" s="62"/>
      <c r="BK371" s="62"/>
      <c r="BL371" s="62"/>
      <c r="BM371" s="62"/>
    </row>
    <row r="372" spans="1:65" s="53" customFormat="1" x14ac:dyDescent="0.2">
      <c r="A372" s="2"/>
      <c r="B372" s="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62"/>
      <c r="AE372" s="317"/>
      <c r="AF372" s="317"/>
      <c r="AG372" s="317"/>
      <c r="AH372" s="317"/>
      <c r="AI372" s="317"/>
      <c r="AJ372" s="317"/>
      <c r="AK372" s="315"/>
      <c r="AL372" s="62"/>
      <c r="AM372" s="62"/>
      <c r="AN372" s="62"/>
      <c r="AO372" s="62"/>
      <c r="AP372" s="62"/>
      <c r="AQ372" s="62"/>
      <c r="AR372" s="62"/>
      <c r="AS372" s="62"/>
      <c r="AT372" s="62"/>
      <c r="AU372" s="62"/>
      <c r="AV372" s="62"/>
      <c r="AW372" s="62"/>
      <c r="AX372" s="62"/>
      <c r="AY372" s="62"/>
      <c r="AZ372" s="62"/>
      <c r="BA372" s="62"/>
      <c r="BB372" s="62"/>
      <c r="BC372" s="62"/>
      <c r="BD372" s="62"/>
      <c r="BE372" s="62"/>
      <c r="BF372" s="62"/>
      <c r="BG372" s="62"/>
      <c r="BH372" s="62"/>
      <c r="BI372" s="62"/>
      <c r="BJ372" s="62"/>
      <c r="BK372" s="62"/>
      <c r="BL372" s="62"/>
      <c r="BM372" s="62"/>
    </row>
    <row r="373" spans="1:65" s="53" customFormat="1" x14ac:dyDescent="0.2">
      <c r="A373" s="2"/>
      <c r="B373" s="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62"/>
      <c r="AE373" s="317"/>
      <c r="AF373" s="317"/>
      <c r="AG373" s="317"/>
      <c r="AH373" s="317"/>
      <c r="AI373" s="317"/>
      <c r="AJ373" s="317"/>
      <c r="AK373" s="315"/>
      <c r="AL373" s="62"/>
      <c r="AM373" s="62"/>
      <c r="AN373" s="62"/>
      <c r="AO373" s="62"/>
      <c r="AP373" s="62"/>
      <c r="AQ373" s="62"/>
      <c r="AR373" s="62"/>
      <c r="AS373" s="62"/>
      <c r="AT373" s="62"/>
      <c r="AU373" s="62"/>
      <c r="AV373" s="62"/>
      <c r="AW373" s="62"/>
      <c r="AX373" s="62"/>
      <c r="AY373" s="62"/>
      <c r="AZ373" s="62"/>
      <c r="BA373" s="62"/>
      <c r="BB373" s="62"/>
      <c r="BC373" s="62"/>
      <c r="BD373" s="62"/>
      <c r="BE373" s="62"/>
      <c r="BF373" s="62"/>
      <c r="BG373" s="62"/>
      <c r="BH373" s="62"/>
      <c r="BI373" s="62"/>
      <c r="BJ373" s="62"/>
      <c r="BK373" s="62"/>
      <c r="BL373" s="62"/>
      <c r="BM373" s="62"/>
    </row>
    <row r="374" spans="1:65" s="53" customFormat="1" x14ac:dyDescent="0.2">
      <c r="A374" s="2"/>
      <c r="B374" s="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62"/>
      <c r="AE374" s="317"/>
      <c r="AF374" s="317"/>
      <c r="AG374" s="317"/>
      <c r="AH374" s="317"/>
      <c r="AI374" s="317"/>
      <c r="AJ374" s="317"/>
      <c r="AK374" s="315"/>
      <c r="AL374" s="62"/>
      <c r="AM374" s="62"/>
      <c r="AN374" s="62"/>
      <c r="AO374" s="62"/>
      <c r="AP374" s="62"/>
      <c r="AQ374" s="62"/>
      <c r="AR374" s="62"/>
      <c r="AS374" s="62"/>
      <c r="AT374" s="62"/>
      <c r="AU374" s="62"/>
      <c r="AV374" s="62"/>
      <c r="AW374" s="62"/>
      <c r="AX374" s="62"/>
      <c r="AY374" s="62"/>
      <c r="AZ374" s="62"/>
      <c r="BA374" s="62"/>
      <c r="BB374" s="62"/>
      <c r="BC374" s="62"/>
      <c r="BD374" s="62"/>
      <c r="BE374" s="62"/>
      <c r="BF374" s="62"/>
      <c r="BG374" s="62"/>
      <c r="BH374" s="62"/>
      <c r="BI374" s="62"/>
      <c r="BJ374" s="62"/>
      <c r="BK374" s="62"/>
      <c r="BL374" s="62"/>
      <c r="BM374" s="62"/>
    </row>
    <row r="375" spans="1:65" s="53" customFormat="1" x14ac:dyDescent="0.2">
      <c r="A375" s="2"/>
      <c r="B375" s="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62"/>
      <c r="AE375" s="317"/>
      <c r="AF375" s="317"/>
      <c r="AG375" s="317"/>
      <c r="AH375" s="317"/>
      <c r="AI375" s="317"/>
      <c r="AJ375" s="317"/>
      <c r="AK375" s="315"/>
      <c r="AL375" s="62"/>
      <c r="AM375" s="62"/>
      <c r="AN375" s="62"/>
      <c r="AO375" s="62"/>
      <c r="AP375" s="62"/>
      <c r="AQ375" s="62"/>
      <c r="AR375" s="62"/>
      <c r="AS375" s="62"/>
      <c r="AT375" s="62"/>
      <c r="AU375" s="62"/>
      <c r="AV375" s="62"/>
      <c r="AW375" s="62"/>
      <c r="AX375" s="62"/>
      <c r="AY375" s="62"/>
      <c r="AZ375" s="62"/>
      <c r="BA375" s="62"/>
      <c r="BB375" s="62"/>
      <c r="BC375" s="62"/>
      <c r="BD375" s="62"/>
      <c r="BE375" s="62"/>
      <c r="BF375" s="62"/>
      <c r="BG375" s="62"/>
      <c r="BH375" s="62"/>
      <c r="BI375" s="62"/>
      <c r="BJ375" s="62"/>
      <c r="BK375" s="62"/>
      <c r="BL375" s="62"/>
      <c r="BM375" s="62"/>
    </row>
    <row r="376" spans="1:65" s="53" customFormat="1" x14ac:dyDescent="0.2">
      <c r="A376" s="2"/>
      <c r="B376" s="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62"/>
      <c r="AE376" s="317"/>
      <c r="AF376" s="317"/>
      <c r="AG376" s="317"/>
      <c r="AH376" s="317"/>
      <c r="AI376" s="317"/>
      <c r="AJ376" s="317"/>
      <c r="AK376" s="315"/>
      <c r="AL376" s="62"/>
      <c r="AM376" s="62"/>
      <c r="AN376" s="62"/>
      <c r="AO376" s="62"/>
      <c r="AP376" s="62"/>
      <c r="AQ376" s="62"/>
      <c r="AR376" s="62"/>
      <c r="AS376" s="62"/>
      <c r="AT376" s="62"/>
      <c r="AU376" s="62"/>
      <c r="AV376" s="62"/>
      <c r="AW376" s="62"/>
      <c r="AX376" s="62"/>
      <c r="AY376" s="62"/>
      <c r="AZ376" s="62"/>
      <c r="BA376" s="62"/>
      <c r="BB376" s="62"/>
      <c r="BC376" s="62"/>
      <c r="BD376" s="62"/>
      <c r="BE376" s="62"/>
      <c r="BF376" s="62"/>
      <c r="BG376" s="62"/>
      <c r="BH376" s="62"/>
      <c r="BI376" s="62"/>
      <c r="BJ376" s="62"/>
      <c r="BK376" s="62"/>
      <c r="BL376" s="62"/>
      <c r="BM376" s="62"/>
    </row>
    <row r="377" spans="1:65" s="53" customFormat="1" x14ac:dyDescent="0.2">
      <c r="A377" s="2"/>
      <c r="B377" s="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62"/>
      <c r="AE377" s="317"/>
      <c r="AF377" s="317"/>
      <c r="AG377" s="317"/>
      <c r="AH377" s="317"/>
      <c r="AI377" s="317"/>
      <c r="AJ377" s="317"/>
      <c r="AK377" s="315"/>
      <c r="AL377" s="62"/>
      <c r="AM377" s="62"/>
      <c r="AN377" s="62"/>
      <c r="AO377" s="62"/>
      <c r="AP377" s="62"/>
      <c r="AQ377" s="62"/>
      <c r="AR377" s="62"/>
      <c r="AS377" s="62"/>
      <c r="AT377" s="62"/>
      <c r="AU377" s="62"/>
      <c r="AV377" s="62"/>
      <c r="AW377" s="62"/>
      <c r="AX377" s="62"/>
      <c r="AY377" s="62"/>
      <c r="AZ377" s="62"/>
      <c r="BA377" s="62"/>
      <c r="BB377" s="62"/>
      <c r="BC377" s="62"/>
      <c r="BD377" s="62"/>
      <c r="BE377" s="62"/>
      <c r="BF377" s="62"/>
      <c r="BG377" s="62"/>
      <c r="BH377" s="62"/>
      <c r="BI377" s="62"/>
      <c r="BJ377" s="62"/>
      <c r="BK377" s="62"/>
      <c r="BL377" s="62"/>
      <c r="BM377" s="62"/>
    </row>
    <row r="378" spans="1:65" s="53" customFormat="1" x14ac:dyDescent="0.2">
      <c r="A378" s="2"/>
      <c r="B378" s="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62"/>
      <c r="AE378" s="317"/>
      <c r="AF378" s="317"/>
      <c r="AG378" s="317"/>
      <c r="AH378" s="317"/>
      <c r="AI378" s="317"/>
      <c r="AJ378" s="317"/>
      <c r="AK378" s="315"/>
      <c r="AL378" s="62"/>
      <c r="AM378" s="62"/>
      <c r="AN378" s="62"/>
      <c r="AO378" s="62"/>
      <c r="AP378" s="62"/>
      <c r="AQ378" s="62"/>
      <c r="AR378" s="62"/>
      <c r="AS378" s="62"/>
      <c r="AT378" s="62"/>
      <c r="AU378" s="62"/>
      <c r="AV378" s="62"/>
      <c r="AW378" s="62"/>
      <c r="AX378" s="62"/>
      <c r="AY378" s="62"/>
      <c r="AZ378" s="62"/>
      <c r="BA378" s="62"/>
      <c r="BB378" s="62"/>
      <c r="BC378" s="62"/>
      <c r="BD378" s="62"/>
      <c r="BE378" s="62"/>
      <c r="BF378" s="62"/>
      <c r="BG378" s="62"/>
      <c r="BH378" s="62"/>
      <c r="BI378" s="62"/>
      <c r="BJ378" s="62"/>
      <c r="BK378" s="62"/>
      <c r="BL378" s="62"/>
      <c r="BM378" s="62"/>
    </row>
    <row r="379" spans="1:65" s="53" customFormat="1" x14ac:dyDescent="0.2">
      <c r="A379" s="2"/>
      <c r="B379" s="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62"/>
      <c r="AE379" s="317"/>
      <c r="AF379" s="317"/>
      <c r="AG379" s="317"/>
      <c r="AH379" s="317"/>
      <c r="AI379" s="317"/>
      <c r="AJ379" s="317"/>
      <c r="AK379" s="315"/>
      <c r="AL379" s="62"/>
      <c r="AM379" s="62"/>
      <c r="AN379" s="62"/>
      <c r="AO379" s="62"/>
      <c r="AP379" s="62"/>
      <c r="AQ379" s="62"/>
      <c r="AR379" s="62"/>
      <c r="AS379" s="62"/>
      <c r="AT379" s="62"/>
      <c r="AU379" s="62"/>
      <c r="AV379" s="62"/>
      <c r="AW379" s="62"/>
      <c r="AX379" s="62"/>
      <c r="AY379" s="62"/>
      <c r="AZ379" s="62"/>
      <c r="BA379" s="62"/>
      <c r="BB379" s="62"/>
      <c r="BC379" s="62"/>
      <c r="BD379" s="62"/>
      <c r="BE379" s="62"/>
      <c r="BF379" s="62"/>
      <c r="BG379" s="62"/>
      <c r="BH379" s="62"/>
      <c r="BI379" s="62"/>
      <c r="BJ379" s="62"/>
      <c r="BK379" s="62"/>
      <c r="BL379" s="62"/>
      <c r="BM379" s="62"/>
    </row>
    <row r="380" spans="1:65" s="53" customFormat="1" x14ac:dyDescent="0.2">
      <c r="A380" s="2"/>
      <c r="B380" s="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62"/>
      <c r="AE380" s="317"/>
      <c r="AF380" s="317"/>
      <c r="AG380" s="317"/>
      <c r="AH380" s="317"/>
      <c r="AI380" s="317"/>
      <c r="AJ380" s="317"/>
      <c r="AK380" s="315"/>
      <c r="AL380" s="62"/>
      <c r="AM380" s="62"/>
      <c r="AN380" s="62"/>
      <c r="AO380" s="62"/>
      <c r="AP380" s="62"/>
      <c r="AQ380" s="62"/>
      <c r="AR380" s="62"/>
      <c r="AS380" s="62"/>
      <c r="AT380" s="62"/>
      <c r="AU380" s="62"/>
      <c r="AV380" s="62"/>
      <c r="AW380" s="62"/>
      <c r="AX380" s="62"/>
      <c r="AY380" s="62"/>
      <c r="AZ380" s="62"/>
      <c r="BA380" s="62"/>
      <c r="BB380" s="62"/>
      <c r="BC380" s="62"/>
      <c r="BD380" s="62"/>
      <c r="BE380" s="62"/>
      <c r="BF380" s="62"/>
      <c r="BG380" s="62"/>
      <c r="BH380" s="62"/>
      <c r="BI380" s="62"/>
      <c r="BJ380" s="62"/>
      <c r="BK380" s="62"/>
      <c r="BL380" s="62"/>
      <c r="BM380" s="62"/>
    </row>
    <row r="381" spans="1:65" s="53" customFormat="1" x14ac:dyDescent="0.2">
      <c r="A381" s="2"/>
      <c r="B381" s="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62"/>
      <c r="AE381" s="317"/>
      <c r="AF381" s="317"/>
      <c r="AG381" s="317"/>
      <c r="AH381" s="317"/>
      <c r="AI381" s="317"/>
      <c r="AJ381" s="317"/>
      <c r="AK381" s="315"/>
      <c r="AL381" s="62"/>
      <c r="AM381" s="62"/>
      <c r="AN381" s="62"/>
      <c r="AO381" s="62"/>
      <c r="AP381" s="62"/>
      <c r="AQ381" s="62"/>
      <c r="AR381" s="62"/>
      <c r="AS381" s="62"/>
      <c r="AT381" s="62"/>
      <c r="AU381" s="62"/>
      <c r="AV381" s="62"/>
      <c r="AW381" s="62"/>
      <c r="AX381" s="62"/>
      <c r="AY381" s="62"/>
      <c r="AZ381" s="62"/>
      <c r="BA381" s="62"/>
      <c r="BB381" s="62"/>
      <c r="BC381" s="62"/>
      <c r="BD381" s="62"/>
      <c r="BE381" s="62"/>
      <c r="BF381" s="62"/>
      <c r="BG381" s="62"/>
      <c r="BH381" s="62"/>
      <c r="BI381" s="62"/>
      <c r="BJ381" s="62"/>
      <c r="BK381" s="62"/>
      <c r="BL381" s="62"/>
      <c r="BM381" s="62"/>
    </row>
    <row r="382" spans="1:65" s="53" customFormat="1" x14ac:dyDescent="0.2">
      <c r="A382" s="2"/>
      <c r="B382" s="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62"/>
      <c r="AE382" s="317"/>
      <c r="AF382" s="317"/>
      <c r="AG382" s="317"/>
      <c r="AH382" s="317"/>
      <c r="AI382" s="317"/>
      <c r="AJ382" s="317"/>
      <c r="AK382" s="315"/>
      <c r="AL382" s="62"/>
      <c r="AM382" s="62"/>
      <c r="AN382" s="62"/>
      <c r="AO382" s="62"/>
      <c r="AP382" s="62"/>
      <c r="AQ382" s="62"/>
      <c r="AR382" s="62"/>
      <c r="AS382" s="62"/>
      <c r="AT382" s="62"/>
      <c r="AU382" s="62"/>
      <c r="AV382" s="62"/>
      <c r="AW382" s="62"/>
      <c r="AX382" s="62"/>
      <c r="AY382" s="62"/>
      <c r="AZ382" s="62"/>
      <c r="BA382" s="62"/>
      <c r="BB382" s="62"/>
      <c r="BC382" s="62"/>
      <c r="BD382" s="62"/>
      <c r="BE382" s="62"/>
      <c r="BF382" s="62"/>
      <c r="BG382" s="62"/>
      <c r="BH382" s="62"/>
      <c r="BI382" s="62"/>
      <c r="BJ382" s="62"/>
      <c r="BK382" s="62"/>
      <c r="BL382" s="62"/>
      <c r="BM382" s="62"/>
    </row>
    <row r="383" spans="1:65" s="53" customFormat="1" x14ac:dyDescent="0.2">
      <c r="A383" s="2"/>
      <c r="B383" s="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62"/>
      <c r="AE383" s="317"/>
      <c r="AF383" s="317"/>
      <c r="AG383" s="317"/>
      <c r="AH383" s="317"/>
      <c r="AI383" s="317"/>
      <c r="AJ383" s="317"/>
      <c r="AK383" s="315"/>
      <c r="AL383" s="62"/>
      <c r="AM383" s="62"/>
      <c r="AN383" s="62"/>
      <c r="AO383" s="62"/>
      <c r="AP383" s="62"/>
      <c r="AQ383" s="62"/>
      <c r="AR383" s="62"/>
      <c r="AS383" s="62"/>
      <c r="AT383" s="62"/>
      <c r="AU383" s="62"/>
      <c r="AV383" s="62"/>
      <c r="AW383" s="62"/>
      <c r="AX383" s="62"/>
      <c r="AY383" s="62"/>
      <c r="AZ383" s="62"/>
      <c r="BA383" s="62"/>
      <c r="BB383" s="62"/>
      <c r="BC383" s="62"/>
      <c r="BD383" s="62"/>
      <c r="BE383" s="62"/>
      <c r="BF383" s="62"/>
      <c r="BG383" s="62"/>
      <c r="BH383" s="62"/>
      <c r="BI383" s="62"/>
      <c r="BJ383" s="62"/>
      <c r="BK383" s="62"/>
      <c r="BL383" s="62"/>
      <c r="BM383" s="62"/>
    </row>
    <row r="384" spans="1:65" s="53" customFormat="1" x14ac:dyDescent="0.2">
      <c r="A384" s="2"/>
      <c r="B384" s="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62"/>
      <c r="AE384" s="317"/>
      <c r="AF384" s="317"/>
      <c r="AG384" s="317"/>
      <c r="AH384" s="317"/>
      <c r="AI384" s="317"/>
      <c r="AJ384" s="317"/>
      <c r="AK384" s="315"/>
      <c r="AL384" s="62"/>
      <c r="AM384" s="62"/>
      <c r="AN384" s="62"/>
      <c r="AO384" s="62"/>
      <c r="AP384" s="62"/>
      <c r="AQ384" s="62"/>
      <c r="AR384" s="62"/>
      <c r="AS384" s="62"/>
      <c r="AT384" s="62"/>
      <c r="AU384" s="62"/>
      <c r="AV384" s="62"/>
      <c r="AW384" s="62"/>
      <c r="AX384" s="62"/>
      <c r="AY384" s="62"/>
      <c r="AZ384" s="62"/>
      <c r="BA384" s="62"/>
      <c r="BB384" s="62"/>
      <c r="BC384" s="62"/>
      <c r="BD384" s="62"/>
      <c r="BE384" s="62"/>
      <c r="BF384" s="62"/>
      <c r="BG384" s="62"/>
      <c r="BH384" s="62"/>
      <c r="BI384" s="62"/>
      <c r="BJ384" s="62"/>
      <c r="BK384" s="62"/>
      <c r="BL384" s="62"/>
      <c r="BM384" s="62"/>
    </row>
    <row r="385" spans="1:65" s="53" customFormat="1" x14ac:dyDescent="0.2">
      <c r="A385" s="2"/>
      <c r="B385" s="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62"/>
      <c r="AE385" s="317"/>
      <c r="AF385" s="317"/>
      <c r="AG385" s="317"/>
      <c r="AH385" s="317"/>
      <c r="AI385" s="317"/>
      <c r="AJ385" s="317"/>
      <c r="AK385" s="315"/>
      <c r="AL385" s="62"/>
      <c r="AM385" s="62"/>
      <c r="AN385" s="62"/>
      <c r="AO385" s="62"/>
      <c r="AP385" s="62"/>
      <c r="AQ385" s="62"/>
      <c r="AR385" s="62"/>
      <c r="AS385" s="62"/>
      <c r="AT385" s="62"/>
      <c r="AU385" s="62"/>
      <c r="AV385" s="62"/>
      <c r="AW385" s="62"/>
      <c r="AX385" s="62"/>
      <c r="AY385" s="62"/>
      <c r="AZ385" s="62"/>
      <c r="BA385" s="62"/>
      <c r="BB385" s="62"/>
      <c r="BC385" s="62"/>
      <c r="BD385" s="62"/>
      <c r="BE385" s="62"/>
      <c r="BF385" s="62"/>
      <c r="BG385" s="62"/>
      <c r="BH385" s="62"/>
      <c r="BI385" s="62"/>
      <c r="BJ385" s="62"/>
      <c r="BK385" s="62"/>
      <c r="BL385" s="62"/>
      <c r="BM385" s="62"/>
    </row>
    <row r="386" spans="1:65" s="53" customFormat="1" x14ac:dyDescent="0.2">
      <c r="A386" s="2"/>
      <c r="B386" s="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62"/>
      <c r="AE386" s="317"/>
      <c r="AF386" s="317"/>
      <c r="AG386" s="317"/>
      <c r="AH386" s="317"/>
      <c r="AI386" s="317"/>
      <c r="AJ386" s="317"/>
      <c r="AK386" s="315"/>
      <c r="AL386" s="62"/>
      <c r="AM386" s="62"/>
      <c r="AN386" s="62"/>
      <c r="AO386" s="62"/>
      <c r="AP386" s="62"/>
      <c r="AQ386" s="62"/>
      <c r="AR386" s="62"/>
      <c r="AS386" s="62"/>
      <c r="AT386" s="62"/>
      <c r="AU386" s="62"/>
      <c r="AV386" s="62"/>
      <c r="AW386" s="62"/>
      <c r="AX386" s="62"/>
      <c r="AY386" s="62"/>
      <c r="AZ386" s="62"/>
      <c r="BA386" s="62"/>
      <c r="BB386" s="62"/>
      <c r="BC386" s="62"/>
      <c r="BD386" s="62"/>
      <c r="BE386" s="62"/>
      <c r="BF386" s="62"/>
      <c r="BG386" s="62"/>
      <c r="BH386" s="62"/>
      <c r="BI386" s="62"/>
      <c r="BJ386" s="62"/>
      <c r="BK386" s="62"/>
      <c r="BL386" s="62"/>
      <c r="BM386" s="62"/>
    </row>
    <row r="387" spans="1:65" s="53" customFormat="1" x14ac:dyDescent="0.2">
      <c r="A387" s="2"/>
      <c r="B387" s="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62"/>
      <c r="AE387" s="317"/>
      <c r="AF387" s="317"/>
      <c r="AG387" s="317"/>
      <c r="AH387" s="317"/>
      <c r="AI387" s="317"/>
      <c r="AJ387" s="317"/>
      <c r="AK387" s="315"/>
      <c r="AL387" s="62"/>
      <c r="AM387" s="62"/>
      <c r="AN387" s="62"/>
      <c r="AO387" s="62"/>
      <c r="AP387" s="62"/>
      <c r="AQ387" s="62"/>
      <c r="AR387" s="62"/>
      <c r="AS387" s="62"/>
      <c r="AT387" s="62"/>
      <c r="AU387" s="62"/>
      <c r="AV387" s="62"/>
      <c r="AW387" s="62"/>
      <c r="AX387" s="62"/>
      <c r="AY387" s="62"/>
      <c r="AZ387" s="62"/>
      <c r="BA387" s="62"/>
      <c r="BB387" s="62"/>
      <c r="BC387" s="62"/>
      <c r="BD387" s="62"/>
      <c r="BE387" s="62"/>
      <c r="BF387" s="62"/>
      <c r="BG387" s="62"/>
      <c r="BH387" s="62"/>
      <c r="BI387" s="62"/>
      <c r="BJ387" s="62"/>
      <c r="BK387" s="62"/>
      <c r="BL387" s="62"/>
      <c r="BM387" s="62"/>
    </row>
    <row r="388" spans="1:65" s="53" customFormat="1" x14ac:dyDescent="0.2">
      <c r="A388" s="2"/>
      <c r="B388" s="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62"/>
      <c r="AE388" s="317"/>
      <c r="AF388" s="317"/>
      <c r="AG388" s="317"/>
      <c r="AH388" s="317"/>
      <c r="AI388" s="317"/>
      <c r="AJ388" s="317"/>
      <c r="AK388" s="315"/>
      <c r="AL388" s="62"/>
      <c r="AM388" s="62"/>
      <c r="AN388" s="62"/>
      <c r="AO388" s="62"/>
      <c r="AP388" s="62"/>
      <c r="AQ388" s="62"/>
      <c r="AR388" s="62"/>
      <c r="AS388" s="62"/>
      <c r="AT388" s="62"/>
      <c r="AU388" s="62"/>
      <c r="AV388" s="62"/>
      <c r="AW388" s="62"/>
      <c r="AX388" s="62"/>
      <c r="AY388" s="62"/>
      <c r="AZ388" s="62"/>
      <c r="BA388" s="62"/>
      <c r="BB388" s="62"/>
      <c r="BC388" s="62"/>
      <c r="BD388" s="62"/>
      <c r="BE388" s="62"/>
      <c r="BF388" s="62"/>
      <c r="BG388" s="62"/>
      <c r="BH388" s="62"/>
      <c r="BI388" s="62"/>
      <c r="BJ388" s="62"/>
      <c r="BK388" s="62"/>
      <c r="BL388" s="62"/>
      <c r="BM388" s="62"/>
    </row>
    <row r="389" spans="1:65" s="53" customFormat="1" x14ac:dyDescent="0.2">
      <c r="A389" s="2"/>
      <c r="B389" s="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62"/>
      <c r="AE389" s="317"/>
      <c r="AF389" s="317"/>
      <c r="AG389" s="317"/>
      <c r="AH389" s="317"/>
      <c r="AI389" s="317"/>
      <c r="AJ389" s="317"/>
      <c r="AK389" s="315"/>
      <c r="AL389" s="62"/>
      <c r="AM389" s="62"/>
      <c r="AN389" s="62"/>
      <c r="AO389" s="62"/>
      <c r="AP389" s="62"/>
      <c r="AQ389" s="62"/>
      <c r="AR389" s="62"/>
      <c r="AS389" s="62"/>
      <c r="AT389" s="62"/>
      <c r="AU389" s="62"/>
      <c r="AV389" s="62"/>
      <c r="AW389" s="62"/>
      <c r="AX389" s="62"/>
      <c r="AY389" s="62"/>
      <c r="AZ389" s="62"/>
      <c r="BA389" s="62"/>
      <c r="BB389" s="62"/>
      <c r="BC389" s="62"/>
      <c r="BD389" s="62"/>
      <c r="BE389" s="62"/>
      <c r="BF389" s="62"/>
      <c r="BG389" s="62"/>
      <c r="BH389" s="62"/>
      <c r="BI389" s="62"/>
      <c r="BJ389" s="62"/>
      <c r="BK389" s="62"/>
      <c r="BL389" s="62"/>
      <c r="BM389" s="62"/>
    </row>
    <row r="390" spans="1:65" s="53" customFormat="1" x14ac:dyDescent="0.2">
      <c r="A390" s="2"/>
      <c r="B390" s="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62"/>
      <c r="AE390" s="317"/>
      <c r="AF390" s="317"/>
      <c r="AG390" s="317"/>
      <c r="AH390" s="317"/>
      <c r="AI390" s="317"/>
      <c r="AJ390" s="317"/>
      <c r="AK390" s="315"/>
      <c r="AL390" s="62"/>
      <c r="AM390" s="62"/>
      <c r="AN390" s="62"/>
      <c r="AO390" s="62"/>
      <c r="AP390" s="62"/>
      <c r="AQ390" s="62"/>
      <c r="AR390" s="62"/>
      <c r="AS390" s="62"/>
      <c r="AT390" s="62"/>
      <c r="AU390" s="62"/>
      <c r="AV390" s="62"/>
      <c r="AW390" s="62"/>
      <c r="AX390" s="62"/>
      <c r="AY390" s="62"/>
      <c r="AZ390" s="62"/>
      <c r="BA390" s="62"/>
      <c r="BB390" s="62"/>
      <c r="BC390" s="62"/>
      <c r="BD390" s="62"/>
      <c r="BE390" s="62"/>
      <c r="BF390" s="62"/>
      <c r="BG390" s="62"/>
      <c r="BH390" s="62"/>
      <c r="BI390" s="62"/>
      <c r="BJ390" s="62"/>
      <c r="BK390" s="62"/>
      <c r="BL390" s="62"/>
      <c r="BM390" s="62"/>
    </row>
    <row r="391" spans="1:65" s="53" customFormat="1" x14ac:dyDescent="0.2">
      <c r="A391" s="2"/>
      <c r="B391" s="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62"/>
      <c r="AE391" s="317"/>
      <c r="AF391" s="317"/>
      <c r="AG391" s="317"/>
      <c r="AH391" s="317"/>
      <c r="AI391" s="317"/>
      <c r="AJ391" s="317"/>
      <c r="AK391" s="315"/>
      <c r="AL391" s="62"/>
      <c r="AM391" s="62"/>
      <c r="AN391" s="62"/>
      <c r="AO391" s="62"/>
      <c r="AP391" s="62"/>
      <c r="AQ391" s="62"/>
      <c r="AR391" s="62"/>
      <c r="AS391" s="62"/>
      <c r="AT391" s="62"/>
      <c r="AU391" s="62"/>
      <c r="AV391" s="62"/>
      <c r="AW391" s="62"/>
      <c r="AX391" s="62"/>
      <c r="AY391" s="62"/>
      <c r="AZ391" s="62"/>
      <c r="BA391" s="62"/>
      <c r="BB391" s="62"/>
      <c r="BC391" s="62"/>
      <c r="BD391" s="62"/>
      <c r="BE391" s="62"/>
      <c r="BF391" s="62"/>
      <c r="BG391" s="62"/>
      <c r="BH391" s="62"/>
      <c r="BI391" s="62"/>
      <c r="BJ391" s="62"/>
      <c r="BK391" s="62"/>
      <c r="BL391" s="62"/>
      <c r="BM391" s="62"/>
    </row>
    <row r="392" spans="1:65" s="53" customFormat="1" x14ac:dyDescent="0.2">
      <c r="A392" s="2"/>
      <c r="B392" s="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62"/>
      <c r="AE392" s="317"/>
      <c r="AF392" s="317"/>
      <c r="AG392" s="317"/>
      <c r="AH392" s="317"/>
      <c r="AI392" s="317"/>
      <c r="AJ392" s="317"/>
      <c r="AK392" s="315"/>
      <c r="AL392" s="62"/>
      <c r="AM392" s="62"/>
      <c r="AN392" s="62"/>
      <c r="AO392" s="62"/>
      <c r="AP392" s="62"/>
      <c r="AQ392" s="62"/>
      <c r="AR392" s="62"/>
      <c r="AS392" s="62"/>
      <c r="AT392" s="62"/>
      <c r="AU392" s="62"/>
      <c r="AV392" s="62"/>
      <c r="AW392" s="62"/>
      <c r="AX392" s="62"/>
      <c r="AY392" s="62"/>
      <c r="AZ392" s="62"/>
      <c r="BA392" s="62"/>
      <c r="BB392" s="62"/>
      <c r="BC392" s="62"/>
      <c r="BD392" s="62"/>
      <c r="BE392" s="62"/>
      <c r="BF392" s="62"/>
      <c r="BG392" s="62"/>
      <c r="BH392" s="62"/>
      <c r="BI392" s="62"/>
      <c r="BJ392" s="62"/>
      <c r="BK392" s="62"/>
      <c r="BL392" s="62"/>
      <c r="BM392" s="62"/>
    </row>
    <row r="393" spans="1:65" s="53" customFormat="1" x14ac:dyDescent="0.2">
      <c r="A393" s="2"/>
      <c r="B393" s="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62"/>
      <c r="AE393" s="317"/>
      <c r="AF393" s="317"/>
      <c r="AG393" s="317"/>
      <c r="AH393" s="317"/>
      <c r="AI393" s="317"/>
      <c r="AJ393" s="317"/>
      <c r="AK393" s="315"/>
      <c r="AL393" s="62"/>
      <c r="AM393" s="62"/>
      <c r="AN393" s="62"/>
      <c r="AO393" s="62"/>
      <c r="AP393" s="62"/>
      <c r="AQ393" s="62"/>
      <c r="AR393" s="62"/>
      <c r="AS393" s="62"/>
      <c r="AT393" s="62"/>
      <c r="AU393" s="62"/>
      <c r="AV393" s="62"/>
      <c r="AW393" s="62"/>
      <c r="AX393" s="62"/>
      <c r="AY393" s="62"/>
      <c r="AZ393" s="62"/>
      <c r="BA393" s="62"/>
      <c r="BB393" s="62"/>
      <c r="BC393" s="62"/>
      <c r="BD393" s="62"/>
      <c r="BE393" s="62"/>
      <c r="BF393" s="62"/>
      <c r="BG393" s="62"/>
      <c r="BH393" s="62"/>
      <c r="BI393" s="62"/>
      <c r="BJ393" s="62"/>
      <c r="BK393" s="62"/>
      <c r="BL393" s="62"/>
      <c r="BM393" s="62"/>
    </row>
    <row r="394" spans="1:65" s="53" customFormat="1" x14ac:dyDescent="0.2">
      <c r="A394" s="2"/>
      <c r="B394" s="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62"/>
      <c r="AE394" s="317"/>
      <c r="AF394" s="317"/>
      <c r="AG394" s="317"/>
      <c r="AH394" s="317"/>
      <c r="AI394" s="317"/>
      <c r="AJ394" s="317"/>
      <c r="AK394" s="315"/>
      <c r="AL394" s="62"/>
      <c r="AM394" s="62"/>
      <c r="AN394" s="62"/>
      <c r="AO394" s="62"/>
      <c r="AP394" s="62"/>
      <c r="AQ394" s="62"/>
      <c r="AR394" s="62"/>
      <c r="AS394" s="62"/>
      <c r="AT394" s="62"/>
      <c r="AU394" s="62"/>
      <c r="AV394" s="62"/>
      <c r="AW394" s="62"/>
      <c r="AX394" s="62"/>
      <c r="AY394" s="62"/>
      <c r="AZ394" s="62"/>
      <c r="BA394" s="62"/>
      <c r="BB394" s="62"/>
      <c r="BC394" s="62"/>
      <c r="BD394" s="62"/>
      <c r="BE394" s="62"/>
      <c r="BF394" s="62"/>
      <c r="BG394" s="62"/>
      <c r="BH394" s="62"/>
      <c r="BI394" s="62"/>
      <c r="BJ394" s="62"/>
      <c r="BK394" s="62"/>
      <c r="BL394" s="62"/>
      <c r="BM394" s="62"/>
    </row>
    <row r="395" spans="1:65" s="53" customFormat="1" x14ac:dyDescent="0.2">
      <c r="A395" s="2"/>
      <c r="B395" s="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62"/>
      <c r="AE395" s="317"/>
      <c r="AF395" s="317"/>
      <c r="AG395" s="317"/>
      <c r="AH395" s="317"/>
      <c r="AI395" s="317"/>
      <c r="AJ395" s="317"/>
      <c r="AK395" s="315"/>
      <c r="AL395" s="62"/>
      <c r="AM395" s="62"/>
      <c r="AN395" s="62"/>
      <c r="AO395" s="62"/>
      <c r="AP395" s="62"/>
      <c r="AQ395" s="62"/>
      <c r="AR395" s="62"/>
      <c r="AS395" s="62"/>
      <c r="AT395" s="62"/>
      <c r="AU395" s="62"/>
      <c r="AV395" s="62"/>
      <c r="AW395" s="62"/>
      <c r="AX395" s="62"/>
      <c r="AY395" s="62"/>
      <c r="AZ395" s="62"/>
      <c r="BA395" s="62"/>
      <c r="BB395" s="62"/>
      <c r="BC395" s="62"/>
      <c r="BD395" s="62"/>
      <c r="BE395" s="62"/>
      <c r="BF395" s="62"/>
      <c r="BG395" s="62"/>
      <c r="BH395" s="62"/>
      <c r="BI395" s="62"/>
      <c r="BJ395" s="62"/>
      <c r="BK395" s="62"/>
      <c r="BL395" s="62"/>
      <c r="BM395" s="62"/>
    </row>
    <row r="396" spans="1:65" s="53" customFormat="1" x14ac:dyDescent="0.2">
      <c r="A396" s="2"/>
      <c r="B396" s="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62"/>
      <c r="AE396" s="317"/>
      <c r="AF396" s="317"/>
      <c r="AG396" s="317"/>
      <c r="AH396" s="317"/>
      <c r="AI396" s="317"/>
      <c r="AJ396" s="317"/>
      <c r="AK396" s="315"/>
      <c r="AL396" s="62"/>
      <c r="AM396" s="62"/>
      <c r="AN396" s="62"/>
      <c r="AO396" s="62"/>
      <c r="AP396" s="62"/>
      <c r="AQ396" s="62"/>
      <c r="AR396" s="62"/>
      <c r="AS396" s="62"/>
      <c r="AT396" s="62"/>
      <c r="AU396" s="62"/>
      <c r="AV396" s="62"/>
      <c r="AW396" s="62"/>
      <c r="AX396" s="62"/>
      <c r="AY396" s="62"/>
      <c r="AZ396" s="62"/>
      <c r="BA396" s="62"/>
      <c r="BB396" s="62"/>
      <c r="BC396" s="62"/>
      <c r="BD396" s="62"/>
      <c r="BE396" s="62"/>
      <c r="BF396" s="62"/>
      <c r="BG396" s="62"/>
      <c r="BH396" s="62"/>
      <c r="BI396" s="62"/>
      <c r="BJ396" s="62"/>
      <c r="BK396" s="62"/>
      <c r="BL396" s="62"/>
      <c r="BM396" s="62"/>
    </row>
    <row r="397" spans="1:65" s="53" customFormat="1" x14ac:dyDescent="0.2">
      <c r="A397" s="2"/>
      <c r="B397" s="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62"/>
      <c r="AE397" s="317"/>
      <c r="AF397" s="317"/>
      <c r="AG397" s="317"/>
      <c r="AH397" s="317"/>
      <c r="AI397" s="317"/>
      <c r="AJ397" s="317"/>
      <c r="AK397" s="315"/>
      <c r="AL397" s="62"/>
      <c r="AM397" s="62"/>
      <c r="AN397" s="62"/>
      <c r="AO397" s="62"/>
      <c r="AP397" s="62"/>
      <c r="AQ397" s="62"/>
      <c r="AR397" s="62"/>
      <c r="AS397" s="62"/>
      <c r="AT397" s="62"/>
      <c r="AU397" s="62"/>
      <c r="AV397" s="62"/>
      <c r="AW397" s="62"/>
      <c r="AX397" s="62"/>
      <c r="AY397" s="62"/>
      <c r="AZ397" s="62"/>
      <c r="BA397" s="62"/>
      <c r="BB397" s="62"/>
      <c r="BC397" s="62"/>
      <c r="BD397" s="62"/>
      <c r="BE397" s="62"/>
      <c r="BF397" s="62"/>
      <c r="BG397" s="62"/>
      <c r="BH397" s="62"/>
      <c r="BI397" s="62"/>
      <c r="BJ397" s="62"/>
      <c r="BK397" s="62"/>
      <c r="BL397" s="62"/>
      <c r="BM397" s="62"/>
    </row>
    <row r="398" spans="1:65" s="53" customFormat="1" x14ac:dyDescent="0.2">
      <c r="A398" s="2"/>
      <c r="B398" s="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62"/>
      <c r="AE398" s="317"/>
      <c r="AF398" s="317"/>
      <c r="AG398" s="317"/>
      <c r="AH398" s="317"/>
      <c r="AI398" s="317"/>
      <c r="AJ398" s="317"/>
      <c r="AK398" s="315"/>
      <c r="AL398" s="62"/>
      <c r="AM398" s="62"/>
      <c r="AN398" s="62"/>
      <c r="AO398" s="62"/>
      <c r="AP398" s="62"/>
      <c r="AQ398" s="62"/>
      <c r="AR398" s="62"/>
      <c r="AS398" s="62"/>
      <c r="AT398" s="62"/>
      <c r="AU398" s="62"/>
      <c r="AV398" s="62"/>
      <c r="AW398" s="62"/>
      <c r="AX398" s="62"/>
      <c r="AY398" s="62"/>
      <c r="AZ398" s="62"/>
      <c r="BA398" s="62"/>
      <c r="BB398" s="62"/>
      <c r="BC398" s="62"/>
      <c r="BD398" s="62"/>
      <c r="BE398" s="62"/>
      <c r="BF398" s="62"/>
      <c r="BG398" s="62"/>
      <c r="BH398" s="62"/>
      <c r="BI398" s="62"/>
      <c r="BJ398" s="62"/>
      <c r="BK398" s="62"/>
      <c r="BL398" s="62"/>
      <c r="BM398" s="62"/>
    </row>
    <row r="399" spans="1:65" s="53" customFormat="1" x14ac:dyDescent="0.2">
      <c r="A399" s="2"/>
      <c r="B399" s="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62"/>
      <c r="AE399" s="317"/>
      <c r="AF399" s="317"/>
      <c r="AG399" s="317"/>
      <c r="AH399" s="317"/>
      <c r="AI399" s="317"/>
      <c r="AJ399" s="317"/>
      <c r="AK399" s="315"/>
      <c r="AL399" s="62"/>
      <c r="AM399" s="62"/>
      <c r="AN399" s="62"/>
      <c r="AO399" s="62"/>
      <c r="AP399" s="62"/>
      <c r="AQ399" s="62"/>
      <c r="AR399" s="62"/>
      <c r="AS399" s="62"/>
      <c r="AT399" s="62"/>
      <c r="AU399" s="62"/>
      <c r="AV399" s="62"/>
      <c r="AW399" s="62"/>
      <c r="AX399" s="62"/>
      <c r="AY399" s="62"/>
      <c r="AZ399" s="62"/>
      <c r="BA399" s="62"/>
      <c r="BB399" s="62"/>
      <c r="BC399" s="62"/>
      <c r="BD399" s="62"/>
      <c r="BE399" s="62"/>
      <c r="BF399" s="62"/>
      <c r="BG399" s="62"/>
      <c r="BH399" s="62"/>
      <c r="BI399" s="62"/>
      <c r="BJ399" s="62"/>
      <c r="BK399" s="62"/>
      <c r="BL399" s="62"/>
      <c r="BM399" s="62"/>
    </row>
    <row r="400" spans="1:65" s="53" customFormat="1" x14ac:dyDescent="0.2">
      <c r="A400" s="2"/>
      <c r="B400" s="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62"/>
      <c r="AE400" s="317"/>
      <c r="AF400" s="317"/>
      <c r="AG400" s="317"/>
      <c r="AH400" s="317"/>
      <c r="AI400" s="317"/>
      <c r="AJ400" s="317"/>
      <c r="AK400" s="315"/>
      <c r="AL400" s="62"/>
      <c r="AM400" s="62"/>
      <c r="AN400" s="62"/>
      <c r="AO400" s="62"/>
      <c r="AP400" s="62"/>
      <c r="AQ400" s="62"/>
      <c r="AR400" s="62"/>
      <c r="AS400" s="62"/>
      <c r="AT400" s="62"/>
      <c r="AU400" s="62"/>
      <c r="AV400" s="62"/>
      <c r="AW400" s="62"/>
      <c r="AX400" s="62"/>
      <c r="AY400" s="62"/>
      <c r="AZ400" s="62"/>
      <c r="BA400" s="62"/>
      <c r="BB400" s="62"/>
      <c r="BC400" s="62"/>
      <c r="BD400" s="62"/>
      <c r="BE400" s="62"/>
      <c r="BF400" s="62"/>
      <c r="BG400" s="62"/>
      <c r="BH400" s="62"/>
      <c r="BI400" s="62"/>
      <c r="BJ400" s="62"/>
      <c r="BK400" s="62"/>
      <c r="BL400" s="62"/>
      <c r="BM400" s="62"/>
    </row>
    <row r="401" spans="1:65" s="53" customFormat="1" x14ac:dyDescent="0.2">
      <c r="A401" s="2"/>
      <c r="B401" s="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62"/>
      <c r="AE401" s="317"/>
      <c r="AF401" s="317"/>
      <c r="AG401" s="317"/>
      <c r="AH401" s="317"/>
      <c r="AI401" s="317"/>
      <c r="AJ401" s="317"/>
      <c r="AK401" s="315"/>
      <c r="AL401" s="62"/>
      <c r="AM401" s="62"/>
      <c r="AN401" s="62"/>
      <c r="AO401" s="62"/>
      <c r="AP401" s="62"/>
      <c r="AQ401" s="62"/>
      <c r="AR401" s="62"/>
      <c r="AS401" s="62"/>
      <c r="AT401" s="62"/>
      <c r="AU401" s="62"/>
      <c r="AV401" s="62"/>
      <c r="AW401" s="62"/>
      <c r="AX401" s="62"/>
      <c r="AY401" s="62"/>
      <c r="AZ401" s="62"/>
      <c r="BA401" s="62"/>
      <c r="BB401" s="62"/>
      <c r="BC401" s="62"/>
      <c r="BD401" s="62"/>
      <c r="BE401" s="62"/>
      <c r="BF401" s="62"/>
      <c r="BG401" s="62"/>
      <c r="BH401" s="62"/>
      <c r="BI401" s="62"/>
      <c r="BJ401" s="62"/>
      <c r="BK401" s="62"/>
      <c r="BL401" s="62"/>
      <c r="BM401" s="62"/>
    </row>
    <row r="402" spans="1:65" s="53" customFormat="1" x14ac:dyDescent="0.2">
      <c r="A402" s="2"/>
      <c r="B402" s="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62"/>
      <c r="AE402" s="317"/>
      <c r="AF402" s="317"/>
      <c r="AG402" s="317"/>
      <c r="AH402" s="317"/>
      <c r="AI402" s="317"/>
      <c r="AJ402" s="317"/>
      <c r="AK402" s="315"/>
      <c r="AL402" s="62"/>
      <c r="AM402" s="62"/>
      <c r="AN402" s="62"/>
      <c r="AO402" s="62"/>
      <c r="AP402" s="62"/>
      <c r="AQ402" s="62"/>
      <c r="AR402" s="62"/>
      <c r="AS402" s="62"/>
      <c r="AT402" s="62"/>
      <c r="AU402" s="62"/>
      <c r="AV402" s="62"/>
      <c r="AW402" s="62"/>
      <c r="AX402" s="62"/>
      <c r="AY402" s="62"/>
      <c r="AZ402" s="62"/>
      <c r="BA402" s="62"/>
      <c r="BB402" s="62"/>
      <c r="BC402" s="62"/>
      <c r="BD402" s="62"/>
      <c r="BE402" s="62"/>
      <c r="BF402" s="62"/>
      <c r="BG402" s="62"/>
      <c r="BH402" s="62"/>
      <c r="BI402" s="62"/>
      <c r="BJ402" s="62"/>
      <c r="BK402" s="62"/>
      <c r="BL402" s="62"/>
      <c r="BM402" s="62"/>
    </row>
    <row r="403" spans="1:65" s="53" customFormat="1" x14ac:dyDescent="0.2">
      <c r="A403" s="2"/>
      <c r="B403" s="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62"/>
      <c r="AE403" s="317"/>
      <c r="AF403" s="317"/>
      <c r="AG403" s="317"/>
      <c r="AH403" s="317"/>
      <c r="AI403" s="317"/>
      <c r="AJ403" s="317"/>
      <c r="AK403" s="315"/>
      <c r="AL403" s="62"/>
      <c r="AM403" s="62"/>
      <c r="AN403" s="62"/>
      <c r="AO403" s="62"/>
      <c r="AP403" s="62"/>
      <c r="AQ403" s="62"/>
      <c r="AR403" s="62"/>
      <c r="AS403" s="62"/>
      <c r="AT403" s="62"/>
      <c r="AU403" s="62"/>
      <c r="AV403" s="62"/>
      <c r="AW403" s="62"/>
      <c r="AX403" s="62"/>
      <c r="AY403" s="62"/>
      <c r="AZ403" s="62"/>
      <c r="BA403" s="62"/>
      <c r="BB403" s="62"/>
      <c r="BC403" s="62"/>
      <c r="BD403" s="62"/>
      <c r="BE403" s="62"/>
      <c r="BF403" s="62"/>
      <c r="BG403" s="62"/>
      <c r="BH403" s="62"/>
      <c r="BI403" s="62"/>
      <c r="BJ403" s="62"/>
      <c r="BK403" s="62"/>
      <c r="BL403" s="62"/>
      <c r="BM403" s="62"/>
    </row>
    <row r="404" spans="1:65" s="53" customFormat="1" x14ac:dyDescent="0.2">
      <c r="A404" s="2"/>
      <c r="B404" s="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62"/>
      <c r="AE404" s="317"/>
      <c r="AF404" s="317"/>
      <c r="AG404" s="317"/>
      <c r="AH404" s="317"/>
      <c r="AI404" s="317"/>
      <c r="AJ404" s="317"/>
      <c r="AK404" s="315"/>
      <c r="AL404" s="62"/>
      <c r="AM404" s="62"/>
      <c r="AN404" s="62"/>
      <c r="AO404" s="62"/>
      <c r="AP404" s="62"/>
      <c r="AQ404" s="62"/>
      <c r="AR404" s="62"/>
      <c r="AS404" s="62"/>
      <c r="AT404" s="62"/>
      <c r="AU404" s="62"/>
      <c r="AV404" s="62"/>
      <c r="AW404" s="62"/>
      <c r="AX404" s="62"/>
      <c r="AY404" s="62"/>
      <c r="AZ404" s="62"/>
      <c r="BA404" s="62"/>
      <c r="BB404" s="62"/>
      <c r="BC404" s="62"/>
      <c r="BD404" s="62"/>
      <c r="BE404" s="62"/>
      <c r="BF404" s="62"/>
      <c r="BG404" s="62"/>
      <c r="BH404" s="62"/>
      <c r="BI404" s="62"/>
      <c r="BJ404" s="62"/>
      <c r="BK404" s="62"/>
      <c r="BL404" s="62"/>
      <c r="BM404" s="62"/>
    </row>
    <row r="405" spans="1:65" s="53" customFormat="1" x14ac:dyDescent="0.2">
      <c r="A405" s="2"/>
      <c r="B405" s="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62"/>
      <c r="AE405" s="317"/>
      <c r="AF405" s="317"/>
      <c r="AG405" s="317"/>
      <c r="AH405" s="317"/>
      <c r="AI405" s="317"/>
      <c r="AJ405" s="317"/>
      <c r="AK405" s="315"/>
      <c r="AL405" s="62"/>
      <c r="AM405" s="62"/>
      <c r="AN405" s="62"/>
      <c r="AO405" s="62"/>
      <c r="AP405" s="62"/>
      <c r="AQ405" s="62"/>
      <c r="AR405" s="62"/>
      <c r="AS405" s="62"/>
      <c r="AT405" s="62"/>
      <c r="AU405" s="62"/>
      <c r="AV405" s="62"/>
      <c r="AW405" s="62"/>
      <c r="AX405" s="62"/>
      <c r="AY405" s="62"/>
      <c r="AZ405" s="62"/>
      <c r="BA405" s="62"/>
      <c r="BB405" s="62"/>
      <c r="BC405" s="62"/>
      <c r="BD405" s="62"/>
      <c r="BE405" s="62"/>
      <c r="BF405" s="62"/>
      <c r="BG405" s="62"/>
      <c r="BH405" s="62"/>
      <c r="BI405" s="62"/>
      <c r="BJ405" s="62"/>
      <c r="BK405" s="62"/>
      <c r="BL405" s="62"/>
      <c r="BM405" s="62"/>
    </row>
    <row r="406" spans="1:65" s="53" customFormat="1" x14ac:dyDescent="0.2">
      <c r="A406" s="2"/>
      <c r="B406" s="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62"/>
      <c r="AE406" s="317"/>
      <c r="AF406" s="317"/>
      <c r="AG406" s="317"/>
      <c r="AH406" s="317"/>
      <c r="AI406" s="317"/>
      <c r="AJ406" s="317"/>
      <c r="AK406" s="315"/>
      <c r="AL406" s="62"/>
      <c r="AM406" s="62"/>
      <c r="AN406" s="62"/>
      <c r="AO406" s="62"/>
      <c r="AP406" s="62"/>
      <c r="AQ406" s="62"/>
      <c r="AR406" s="62"/>
      <c r="AS406" s="62"/>
      <c r="AT406" s="62"/>
      <c r="AU406" s="62"/>
      <c r="AV406" s="62"/>
      <c r="AW406" s="62"/>
      <c r="AX406" s="62"/>
      <c r="AY406" s="62"/>
      <c r="AZ406" s="62"/>
      <c r="BA406" s="62"/>
      <c r="BB406" s="62"/>
      <c r="BC406" s="62"/>
      <c r="BD406" s="62"/>
      <c r="BE406" s="62"/>
      <c r="BF406" s="62"/>
      <c r="BG406" s="62"/>
      <c r="BH406" s="62"/>
      <c r="BI406" s="62"/>
      <c r="BJ406" s="62"/>
      <c r="BK406" s="62"/>
      <c r="BL406" s="62"/>
      <c r="BM406" s="62"/>
    </row>
    <row r="407" spans="1:65" s="53" customFormat="1" x14ac:dyDescent="0.2">
      <c r="A407" s="2"/>
      <c r="B407" s="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62"/>
      <c r="AE407" s="317"/>
      <c r="AF407" s="317"/>
      <c r="AG407" s="317"/>
      <c r="AH407" s="317"/>
      <c r="AI407" s="317"/>
      <c r="AJ407" s="317"/>
      <c r="AK407" s="315"/>
      <c r="AL407" s="62"/>
      <c r="AM407" s="62"/>
      <c r="AN407" s="62"/>
      <c r="AO407" s="62"/>
      <c r="AP407" s="62"/>
      <c r="AQ407" s="62"/>
      <c r="AR407" s="62"/>
      <c r="AS407" s="62"/>
      <c r="AT407" s="62"/>
      <c r="AU407" s="62"/>
      <c r="AV407" s="62"/>
      <c r="AW407" s="62"/>
      <c r="AX407" s="62"/>
      <c r="AY407" s="62"/>
      <c r="AZ407" s="62"/>
      <c r="BA407" s="62"/>
      <c r="BB407" s="62"/>
      <c r="BC407" s="62"/>
      <c r="BD407" s="62"/>
      <c r="BE407" s="62"/>
      <c r="BF407" s="62"/>
      <c r="BG407" s="62"/>
      <c r="BH407" s="62"/>
      <c r="BI407" s="62"/>
      <c r="BJ407" s="62"/>
      <c r="BK407" s="62"/>
      <c r="BL407" s="62"/>
      <c r="BM407" s="62"/>
    </row>
    <row r="408" spans="1:65" s="53" customFormat="1" x14ac:dyDescent="0.2">
      <c r="A408" s="2"/>
      <c r="B408" s="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62"/>
      <c r="AE408" s="317"/>
      <c r="AF408" s="317"/>
      <c r="AG408" s="317"/>
      <c r="AH408" s="317"/>
      <c r="AI408" s="317"/>
      <c r="AJ408" s="317"/>
      <c r="AK408" s="315"/>
      <c r="AL408" s="62"/>
      <c r="AM408" s="62"/>
      <c r="AN408" s="62"/>
      <c r="AO408" s="62"/>
      <c r="AP408" s="62"/>
      <c r="AQ408" s="62"/>
      <c r="AR408" s="62"/>
      <c r="AS408" s="62"/>
      <c r="AT408" s="62"/>
      <c r="AU408" s="62"/>
      <c r="AV408" s="62"/>
      <c r="AW408" s="62"/>
      <c r="AX408" s="62"/>
      <c r="AY408" s="62"/>
      <c r="AZ408" s="62"/>
      <c r="BA408" s="62"/>
      <c r="BB408" s="62"/>
      <c r="BC408" s="62"/>
      <c r="BD408" s="62"/>
      <c r="BE408" s="62"/>
      <c r="BF408" s="62"/>
      <c r="BG408" s="62"/>
      <c r="BH408" s="62"/>
      <c r="BI408" s="62"/>
      <c r="BJ408" s="62"/>
      <c r="BK408" s="62"/>
      <c r="BL408" s="62"/>
      <c r="BM408" s="62"/>
    </row>
    <row r="409" spans="1:65" s="53" customFormat="1" x14ac:dyDescent="0.2">
      <c r="A409" s="2"/>
      <c r="B409" s="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62"/>
      <c r="AE409" s="317"/>
      <c r="AF409" s="317"/>
      <c r="AG409" s="317"/>
      <c r="AH409" s="317"/>
      <c r="AI409" s="317"/>
      <c r="AJ409" s="317"/>
      <c r="AK409" s="315"/>
      <c r="AL409" s="62"/>
      <c r="AM409" s="62"/>
      <c r="AN409" s="62"/>
      <c r="AO409" s="62"/>
      <c r="AP409" s="62"/>
      <c r="AQ409" s="62"/>
      <c r="AR409" s="62"/>
      <c r="AS409" s="62"/>
      <c r="AT409" s="62"/>
      <c r="AU409" s="62"/>
      <c r="AV409" s="62"/>
      <c r="AW409" s="62"/>
      <c r="AX409" s="62"/>
      <c r="AY409" s="62"/>
      <c r="AZ409" s="62"/>
      <c r="BA409" s="62"/>
      <c r="BB409" s="62"/>
      <c r="BC409" s="62"/>
      <c r="BD409" s="62"/>
      <c r="BE409" s="62"/>
      <c r="BF409" s="62"/>
      <c r="BG409" s="62"/>
      <c r="BH409" s="62"/>
      <c r="BI409" s="62"/>
      <c r="BJ409" s="62"/>
      <c r="BK409" s="62"/>
      <c r="BL409" s="62"/>
      <c r="BM409" s="62"/>
    </row>
    <row r="410" spans="1:65" s="53" customFormat="1" x14ac:dyDescent="0.2">
      <c r="A410" s="2"/>
      <c r="B410" s="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62"/>
      <c r="AE410" s="317"/>
      <c r="AF410" s="317"/>
      <c r="AG410" s="317"/>
      <c r="AH410" s="317"/>
      <c r="AI410" s="317"/>
      <c r="AJ410" s="317"/>
      <c r="AK410" s="315"/>
      <c r="AL410" s="62"/>
      <c r="AM410" s="62"/>
      <c r="AN410" s="62"/>
      <c r="AO410" s="62"/>
      <c r="AP410" s="62"/>
      <c r="AQ410" s="62"/>
      <c r="AR410" s="62"/>
      <c r="AS410" s="62"/>
      <c r="AT410" s="62"/>
      <c r="AU410" s="62"/>
      <c r="AV410" s="62"/>
      <c r="AW410" s="62"/>
      <c r="AX410" s="62"/>
      <c r="AY410" s="62"/>
      <c r="AZ410" s="62"/>
      <c r="BA410" s="62"/>
      <c r="BB410" s="62"/>
      <c r="BC410" s="62"/>
      <c r="BD410" s="62"/>
      <c r="BE410" s="62"/>
      <c r="BF410" s="62"/>
      <c r="BG410" s="62"/>
      <c r="BH410" s="62"/>
      <c r="BI410" s="62"/>
      <c r="BJ410" s="62"/>
      <c r="BK410" s="62"/>
      <c r="BL410" s="62"/>
      <c r="BM410" s="62"/>
    </row>
    <row r="411" spans="1:65" s="53" customFormat="1" x14ac:dyDescent="0.2">
      <c r="A411" s="2"/>
      <c r="B411" s="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62"/>
      <c r="AE411" s="317"/>
      <c r="AF411" s="317"/>
      <c r="AG411" s="317"/>
      <c r="AH411" s="317"/>
      <c r="AI411" s="317"/>
      <c r="AJ411" s="317"/>
      <c r="AK411" s="315"/>
      <c r="AL411" s="62"/>
      <c r="AM411" s="62"/>
      <c r="AN411" s="62"/>
      <c r="AO411" s="62"/>
      <c r="AP411" s="62"/>
      <c r="AQ411" s="62"/>
      <c r="AR411" s="62"/>
      <c r="AS411" s="62"/>
      <c r="AT411" s="62"/>
      <c r="AU411" s="62"/>
      <c r="AV411" s="62"/>
      <c r="AW411" s="62"/>
      <c r="AX411" s="62"/>
      <c r="AY411" s="62"/>
      <c r="AZ411" s="62"/>
      <c r="BA411" s="62"/>
      <c r="BB411" s="62"/>
      <c r="BC411" s="62"/>
      <c r="BD411" s="62"/>
      <c r="BE411" s="62"/>
      <c r="BF411" s="62"/>
      <c r="BG411" s="62"/>
      <c r="BH411" s="62"/>
      <c r="BI411" s="62"/>
      <c r="BJ411" s="62"/>
      <c r="BK411" s="62"/>
      <c r="BL411" s="62"/>
      <c r="BM411" s="62"/>
    </row>
    <row r="412" spans="1:65" s="53" customFormat="1" x14ac:dyDescent="0.2">
      <c r="A412" s="2"/>
      <c r="B412" s="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62"/>
      <c r="AE412" s="317"/>
      <c r="AF412" s="317"/>
      <c r="AG412" s="317"/>
      <c r="AH412" s="317"/>
      <c r="AI412" s="317"/>
      <c r="AJ412" s="317"/>
      <c r="AK412" s="315"/>
      <c r="AL412" s="62"/>
      <c r="AM412" s="62"/>
      <c r="AN412" s="62"/>
      <c r="AO412" s="62"/>
      <c r="AP412" s="62"/>
      <c r="AQ412" s="62"/>
      <c r="AR412" s="62"/>
      <c r="AS412" s="62"/>
      <c r="AT412" s="62"/>
      <c r="AU412" s="62"/>
      <c r="AV412" s="62"/>
      <c r="AW412" s="62"/>
      <c r="AX412" s="62"/>
      <c r="AY412" s="62"/>
      <c r="AZ412" s="62"/>
      <c r="BA412" s="62"/>
      <c r="BB412" s="62"/>
      <c r="BC412" s="62"/>
      <c r="BD412" s="62"/>
      <c r="BE412" s="62"/>
      <c r="BF412" s="62"/>
      <c r="BG412" s="62"/>
      <c r="BH412" s="62"/>
      <c r="BI412" s="62"/>
      <c r="BJ412" s="62"/>
      <c r="BK412" s="62"/>
      <c r="BL412" s="62"/>
      <c r="BM412" s="62"/>
    </row>
    <row r="413" spans="1:65" s="53" customFormat="1" x14ac:dyDescent="0.2">
      <c r="A413" s="2"/>
      <c r="B413" s="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62"/>
      <c r="AE413" s="317"/>
      <c r="AF413" s="317"/>
      <c r="AG413" s="317"/>
      <c r="AH413" s="317"/>
      <c r="AI413" s="317"/>
      <c r="AJ413" s="317"/>
      <c r="AK413" s="315"/>
      <c r="AL413" s="62"/>
      <c r="AM413" s="62"/>
      <c r="AN413" s="62"/>
      <c r="AO413" s="62"/>
      <c r="AP413" s="62"/>
      <c r="AQ413" s="62"/>
      <c r="AR413" s="62"/>
      <c r="AS413" s="62"/>
      <c r="AT413" s="62"/>
      <c r="AU413" s="62"/>
      <c r="AV413" s="62"/>
      <c r="AW413" s="62"/>
      <c r="AX413" s="62"/>
      <c r="AY413" s="62"/>
      <c r="AZ413" s="62"/>
      <c r="BA413" s="62"/>
      <c r="BB413" s="62"/>
      <c r="BC413" s="62"/>
      <c r="BD413" s="62"/>
      <c r="BE413" s="62"/>
      <c r="BF413" s="62"/>
      <c r="BG413" s="62"/>
      <c r="BH413" s="62"/>
      <c r="BI413" s="62"/>
      <c r="BJ413" s="62"/>
      <c r="BK413" s="62"/>
      <c r="BL413" s="62"/>
      <c r="BM413" s="62"/>
    </row>
    <row r="414" spans="1:65" s="53" customFormat="1" x14ac:dyDescent="0.2">
      <c r="A414" s="2"/>
      <c r="B414" s="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62"/>
      <c r="AE414" s="317"/>
      <c r="AF414" s="317"/>
      <c r="AG414" s="317"/>
      <c r="AH414" s="317"/>
      <c r="AI414" s="317"/>
      <c r="AJ414" s="317"/>
      <c r="AK414" s="315"/>
      <c r="AL414" s="62"/>
      <c r="AM414" s="62"/>
      <c r="AN414" s="62"/>
      <c r="AO414" s="62"/>
      <c r="AP414" s="62"/>
      <c r="AQ414" s="62"/>
      <c r="AR414" s="62"/>
      <c r="AS414" s="62"/>
      <c r="AT414" s="62"/>
      <c r="AU414" s="62"/>
      <c r="AV414" s="62"/>
      <c r="AW414" s="62"/>
      <c r="AX414" s="62"/>
      <c r="AY414" s="62"/>
      <c r="AZ414" s="62"/>
      <c r="BA414" s="62"/>
      <c r="BB414" s="62"/>
      <c r="BC414" s="62"/>
      <c r="BD414" s="62"/>
      <c r="BE414" s="62"/>
      <c r="BF414" s="62"/>
      <c r="BG414" s="62"/>
      <c r="BH414" s="62"/>
      <c r="BI414" s="62"/>
      <c r="BJ414" s="62"/>
      <c r="BK414" s="62"/>
      <c r="BL414" s="62"/>
      <c r="BM414" s="62"/>
    </row>
    <row r="415" spans="1:65" s="53" customFormat="1" x14ac:dyDescent="0.2">
      <c r="A415" s="2"/>
      <c r="B415" s="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62"/>
      <c r="AE415" s="317"/>
      <c r="AF415" s="317"/>
      <c r="AG415" s="317"/>
      <c r="AH415" s="317"/>
      <c r="AI415" s="317"/>
      <c r="AJ415" s="317"/>
      <c r="AK415" s="315"/>
      <c r="AL415" s="62"/>
      <c r="AM415" s="62"/>
      <c r="AN415" s="62"/>
      <c r="AO415" s="62"/>
      <c r="AP415" s="62"/>
      <c r="AQ415" s="62"/>
      <c r="AR415" s="62"/>
      <c r="AS415" s="62"/>
      <c r="AT415" s="62"/>
      <c r="AU415" s="62"/>
      <c r="AV415" s="62"/>
      <c r="AW415" s="62"/>
      <c r="AX415" s="62"/>
      <c r="AY415" s="62"/>
      <c r="AZ415" s="62"/>
      <c r="BA415" s="62"/>
      <c r="BB415" s="62"/>
      <c r="BC415" s="62"/>
      <c r="BD415" s="62"/>
      <c r="BE415" s="62"/>
      <c r="BF415" s="62"/>
      <c r="BG415" s="62"/>
      <c r="BH415" s="62"/>
      <c r="BI415" s="62"/>
      <c r="BJ415" s="62"/>
      <c r="BK415" s="62"/>
      <c r="BL415" s="62"/>
      <c r="BM415" s="62"/>
    </row>
    <row r="416" spans="1:65" s="53" customFormat="1" x14ac:dyDescent="0.2">
      <c r="A416" s="2"/>
      <c r="B416" s="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62"/>
      <c r="AE416" s="317"/>
      <c r="AF416" s="317"/>
      <c r="AG416" s="317"/>
      <c r="AH416" s="317"/>
      <c r="AI416" s="317"/>
      <c r="AJ416" s="317"/>
      <c r="AK416" s="315"/>
      <c r="AL416" s="62"/>
      <c r="AM416" s="62"/>
      <c r="AN416" s="62"/>
      <c r="AO416" s="62"/>
      <c r="AP416" s="62"/>
      <c r="AQ416" s="62"/>
      <c r="AR416" s="62"/>
      <c r="AS416" s="62"/>
      <c r="AT416" s="62"/>
      <c r="AU416" s="62"/>
      <c r="AV416" s="62"/>
      <c r="AW416" s="62"/>
      <c r="AX416" s="62"/>
      <c r="AY416" s="62"/>
      <c r="AZ416" s="62"/>
      <c r="BA416" s="62"/>
      <c r="BB416" s="62"/>
      <c r="BC416" s="62"/>
      <c r="BD416" s="62"/>
      <c r="BE416" s="62"/>
      <c r="BF416" s="62"/>
      <c r="BG416" s="62"/>
      <c r="BH416" s="62"/>
      <c r="BI416" s="62"/>
      <c r="BJ416" s="62"/>
      <c r="BK416" s="62"/>
      <c r="BL416" s="62"/>
      <c r="BM416" s="62"/>
    </row>
    <row r="417" spans="1:65" s="53" customFormat="1" x14ac:dyDescent="0.2">
      <c r="A417" s="2"/>
      <c r="B417" s="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62"/>
      <c r="AE417" s="317"/>
      <c r="AF417" s="317"/>
      <c r="AG417" s="317"/>
      <c r="AH417" s="317"/>
      <c r="AI417" s="317"/>
      <c r="AJ417" s="317"/>
      <c r="AK417" s="315"/>
      <c r="AL417" s="62"/>
      <c r="AM417" s="62"/>
      <c r="AN417" s="62"/>
      <c r="AO417" s="62"/>
      <c r="AP417" s="62"/>
      <c r="AQ417" s="62"/>
      <c r="AR417" s="62"/>
      <c r="AS417" s="62"/>
      <c r="AT417" s="62"/>
      <c r="AU417" s="62"/>
      <c r="AV417" s="62"/>
      <c r="AW417" s="62"/>
      <c r="AX417" s="62"/>
      <c r="AY417" s="62"/>
      <c r="AZ417" s="62"/>
      <c r="BA417" s="62"/>
      <c r="BB417" s="62"/>
      <c r="BC417" s="62"/>
      <c r="BD417" s="62"/>
      <c r="BE417" s="62"/>
      <c r="BF417" s="62"/>
      <c r="BG417" s="62"/>
      <c r="BH417" s="62"/>
      <c r="BI417" s="62"/>
      <c r="BJ417" s="62"/>
      <c r="BK417" s="62"/>
      <c r="BL417" s="62"/>
      <c r="BM417" s="62"/>
    </row>
    <row r="418" spans="1:65" s="53" customFormat="1" x14ac:dyDescent="0.2">
      <c r="A418" s="2"/>
      <c r="B418" s="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62"/>
      <c r="AE418" s="317"/>
      <c r="AF418" s="317"/>
      <c r="AG418" s="317"/>
      <c r="AH418" s="317"/>
      <c r="AI418" s="317"/>
      <c r="AJ418" s="317"/>
      <c r="AK418" s="315"/>
      <c r="AL418" s="62"/>
      <c r="AM418" s="62"/>
      <c r="AN418" s="62"/>
      <c r="AO418" s="62"/>
      <c r="AP418" s="62"/>
      <c r="AQ418" s="62"/>
      <c r="AR418" s="62"/>
      <c r="AS418" s="62"/>
      <c r="AT418" s="62"/>
      <c r="AU418" s="62"/>
      <c r="AV418" s="62"/>
      <c r="AW418" s="62"/>
      <c r="AX418" s="62"/>
      <c r="AY418" s="62"/>
      <c r="AZ418" s="62"/>
      <c r="BA418" s="62"/>
      <c r="BB418" s="62"/>
      <c r="BC418" s="62"/>
      <c r="BD418" s="62"/>
      <c r="BE418" s="62"/>
      <c r="BF418" s="62"/>
      <c r="BG418" s="62"/>
      <c r="BH418" s="62"/>
      <c r="BI418" s="62"/>
      <c r="BJ418" s="62"/>
      <c r="BK418" s="62"/>
      <c r="BL418" s="62"/>
      <c r="BM418" s="62"/>
    </row>
    <row r="419" spans="1:65" s="53" customFormat="1" x14ac:dyDescent="0.2">
      <c r="A419" s="2"/>
      <c r="B419" s="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62"/>
      <c r="AE419" s="317"/>
      <c r="AF419" s="317"/>
      <c r="AG419" s="317"/>
      <c r="AH419" s="317"/>
      <c r="AI419" s="317"/>
      <c r="AJ419" s="317"/>
      <c r="AK419" s="315"/>
      <c r="AL419" s="62"/>
      <c r="AM419" s="62"/>
      <c r="AN419" s="62"/>
      <c r="AO419" s="62"/>
      <c r="AP419" s="62"/>
      <c r="AQ419" s="62"/>
      <c r="AR419" s="62"/>
      <c r="AS419" s="62"/>
      <c r="AT419" s="62"/>
      <c r="AU419" s="62"/>
      <c r="AV419" s="62"/>
      <c r="AW419" s="62"/>
      <c r="AX419" s="62"/>
      <c r="AY419" s="62"/>
      <c r="AZ419" s="62"/>
      <c r="BA419" s="62"/>
      <c r="BB419" s="62"/>
      <c r="BC419" s="62"/>
      <c r="BD419" s="62"/>
      <c r="BE419" s="62"/>
      <c r="BF419" s="62"/>
      <c r="BG419" s="62"/>
      <c r="BH419" s="62"/>
      <c r="BI419" s="62"/>
      <c r="BJ419" s="62"/>
      <c r="BK419" s="62"/>
      <c r="BL419" s="62"/>
      <c r="BM419" s="62"/>
    </row>
    <row r="420" spans="1:65" s="53" customFormat="1" x14ac:dyDescent="0.2">
      <c r="A420" s="2"/>
      <c r="B420" s="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62"/>
      <c r="AE420" s="317"/>
      <c r="AF420" s="317"/>
      <c r="AG420" s="317"/>
      <c r="AH420" s="317"/>
      <c r="AI420" s="317"/>
      <c r="AJ420" s="317"/>
      <c r="AK420" s="315"/>
      <c r="AL420" s="62"/>
      <c r="AM420" s="62"/>
      <c r="AN420" s="62"/>
      <c r="AO420" s="62"/>
      <c r="AP420" s="62"/>
      <c r="AQ420" s="62"/>
      <c r="AR420" s="62"/>
      <c r="AS420" s="62"/>
      <c r="AT420" s="62"/>
      <c r="AU420" s="62"/>
      <c r="AV420" s="62"/>
      <c r="AW420" s="62"/>
      <c r="AX420" s="62"/>
      <c r="AY420" s="62"/>
      <c r="AZ420" s="62"/>
      <c r="BA420" s="62"/>
      <c r="BB420" s="62"/>
      <c r="BC420" s="62"/>
      <c r="BD420" s="62"/>
      <c r="BE420" s="62"/>
      <c r="BF420" s="62"/>
      <c r="BG420" s="62"/>
      <c r="BH420" s="62"/>
      <c r="BI420" s="62"/>
      <c r="BJ420" s="62"/>
      <c r="BK420" s="62"/>
      <c r="BL420" s="62"/>
      <c r="BM420" s="62"/>
    </row>
    <row r="421" spans="1:65" s="53" customFormat="1" x14ac:dyDescent="0.2">
      <c r="A421" s="2"/>
      <c r="B421" s="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62"/>
      <c r="AE421" s="317"/>
      <c r="AF421" s="317"/>
      <c r="AG421" s="317"/>
      <c r="AH421" s="317"/>
      <c r="AI421" s="317"/>
      <c r="AJ421" s="317"/>
      <c r="AK421" s="315"/>
      <c r="AL421" s="62"/>
      <c r="AM421" s="62"/>
      <c r="AN421" s="62"/>
      <c r="AO421" s="62"/>
      <c r="AP421" s="62"/>
      <c r="AQ421" s="62"/>
      <c r="AR421" s="62"/>
      <c r="AS421" s="62"/>
      <c r="AT421" s="62"/>
      <c r="AU421" s="62"/>
      <c r="AV421" s="62"/>
      <c r="AW421" s="62"/>
      <c r="AX421" s="62"/>
      <c r="AY421" s="62"/>
      <c r="AZ421" s="62"/>
      <c r="BA421" s="62"/>
      <c r="BB421" s="62"/>
      <c r="BC421" s="62"/>
      <c r="BD421" s="62"/>
      <c r="BE421" s="62"/>
      <c r="BF421" s="62"/>
      <c r="BG421" s="62"/>
      <c r="BH421" s="62"/>
      <c r="BI421" s="62"/>
      <c r="BJ421" s="62"/>
      <c r="BK421" s="62"/>
      <c r="BL421" s="62"/>
      <c r="BM421" s="62"/>
    </row>
    <row r="422" spans="1:65" s="53" customFormat="1" x14ac:dyDescent="0.2">
      <c r="A422" s="2"/>
      <c r="B422" s="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62"/>
      <c r="AE422" s="317"/>
      <c r="AF422" s="317"/>
      <c r="AG422" s="317"/>
      <c r="AH422" s="317"/>
      <c r="AI422" s="317"/>
      <c r="AJ422" s="317"/>
      <c r="AK422" s="315"/>
      <c r="AL422" s="62"/>
      <c r="AM422" s="62"/>
      <c r="AN422" s="62"/>
      <c r="AO422" s="62"/>
      <c r="AP422" s="62"/>
      <c r="AQ422" s="62"/>
      <c r="AR422" s="62"/>
      <c r="AS422" s="62"/>
      <c r="AT422" s="62"/>
      <c r="AU422" s="62"/>
      <c r="AV422" s="62"/>
      <c r="AW422" s="62"/>
      <c r="AX422" s="62"/>
      <c r="AY422" s="62"/>
      <c r="AZ422" s="62"/>
      <c r="BA422" s="62"/>
      <c r="BB422" s="62"/>
      <c r="BC422" s="62"/>
      <c r="BD422" s="62"/>
      <c r="BE422" s="62"/>
      <c r="BF422" s="62"/>
      <c r="BG422" s="62"/>
      <c r="BH422" s="62"/>
      <c r="BI422" s="62"/>
      <c r="BJ422" s="62"/>
      <c r="BK422" s="62"/>
      <c r="BL422" s="62"/>
      <c r="BM422" s="62"/>
    </row>
    <row r="423" spans="1:65" s="53" customFormat="1" x14ac:dyDescent="0.2">
      <c r="A423" s="2"/>
      <c r="B423" s="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62"/>
      <c r="AE423" s="317"/>
      <c r="AF423" s="317"/>
      <c r="AG423" s="317"/>
      <c r="AH423" s="317"/>
      <c r="AI423" s="317"/>
      <c r="AJ423" s="317"/>
      <c r="AK423" s="315"/>
      <c r="AL423" s="62"/>
      <c r="AM423" s="62"/>
      <c r="AN423" s="62"/>
      <c r="AO423" s="62"/>
      <c r="AP423" s="62"/>
      <c r="AQ423" s="62"/>
      <c r="AR423" s="62"/>
      <c r="AS423" s="62"/>
      <c r="AT423" s="62"/>
      <c r="AU423" s="62"/>
      <c r="AV423" s="62"/>
      <c r="AW423" s="62"/>
      <c r="AX423" s="62"/>
      <c r="AY423" s="62"/>
      <c r="AZ423" s="62"/>
      <c r="BA423" s="62"/>
      <c r="BB423" s="62"/>
      <c r="BC423" s="62"/>
      <c r="BD423" s="62"/>
      <c r="BE423" s="62"/>
      <c r="BF423" s="62"/>
      <c r="BG423" s="62"/>
      <c r="BH423" s="62"/>
      <c r="BI423" s="62"/>
      <c r="BJ423" s="62"/>
      <c r="BK423" s="62"/>
      <c r="BL423" s="62"/>
      <c r="BM423" s="62"/>
    </row>
    <row r="424" spans="1:65" s="53" customFormat="1" x14ac:dyDescent="0.2">
      <c r="A424" s="2"/>
      <c r="B424" s="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62"/>
      <c r="AE424" s="317"/>
      <c r="AF424" s="317"/>
      <c r="AG424" s="317"/>
      <c r="AH424" s="317"/>
      <c r="AI424" s="317"/>
      <c r="AJ424" s="317"/>
      <c r="AK424" s="315"/>
      <c r="AL424" s="62"/>
      <c r="AM424" s="62"/>
      <c r="AN424" s="62"/>
      <c r="AO424" s="62"/>
      <c r="AP424" s="62"/>
      <c r="AQ424" s="62"/>
      <c r="AR424" s="62"/>
      <c r="AS424" s="62"/>
      <c r="AT424" s="62"/>
      <c r="AU424" s="62"/>
      <c r="AV424" s="62"/>
      <c r="AW424" s="62"/>
      <c r="AX424" s="62"/>
      <c r="AY424" s="62"/>
      <c r="AZ424" s="62"/>
      <c r="BA424" s="62"/>
      <c r="BB424" s="62"/>
      <c r="BC424" s="62"/>
      <c r="BD424" s="62"/>
      <c r="BE424" s="62"/>
      <c r="BF424" s="62"/>
      <c r="BG424" s="62"/>
      <c r="BH424" s="62"/>
      <c r="BI424" s="62"/>
      <c r="BJ424" s="62"/>
      <c r="BK424" s="62"/>
      <c r="BL424" s="62"/>
      <c r="BM424" s="62"/>
    </row>
    <row r="425" spans="1:65" s="53" customFormat="1" x14ac:dyDescent="0.2">
      <c r="A425" s="2"/>
      <c r="B425" s="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62"/>
      <c r="AE425" s="317"/>
      <c r="AF425" s="317"/>
      <c r="AG425" s="317"/>
      <c r="AH425" s="317"/>
      <c r="AI425" s="317"/>
      <c r="AJ425" s="317"/>
      <c r="AK425" s="315"/>
      <c r="AL425" s="62"/>
      <c r="AM425" s="62"/>
      <c r="AN425" s="62"/>
      <c r="AO425" s="62"/>
      <c r="AP425" s="62"/>
      <c r="AQ425" s="62"/>
      <c r="AR425" s="62"/>
      <c r="AS425" s="62"/>
      <c r="AT425" s="62"/>
      <c r="AU425" s="62"/>
      <c r="AV425" s="62"/>
      <c r="AW425" s="62"/>
      <c r="AX425" s="62"/>
      <c r="AY425" s="62"/>
      <c r="AZ425" s="62"/>
      <c r="BA425" s="62"/>
      <c r="BB425" s="62"/>
      <c r="BC425" s="62"/>
      <c r="BD425" s="62"/>
      <c r="BE425" s="62"/>
      <c r="BF425" s="62"/>
      <c r="BG425" s="62"/>
      <c r="BH425" s="62"/>
      <c r="BI425" s="62"/>
      <c r="BJ425" s="62"/>
      <c r="BK425" s="62"/>
      <c r="BL425" s="62"/>
      <c r="BM425" s="62"/>
    </row>
    <row r="426" spans="1:65" s="53" customFormat="1" x14ac:dyDescent="0.2">
      <c r="A426" s="2"/>
      <c r="B426" s="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62"/>
      <c r="AE426" s="317"/>
      <c r="AF426" s="317"/>
      <c r="AG426" s="317"/>
      <c r="AH426" s="317"/>
      <c r="AI426" s="317"/>
      <c r="AJ426" s="317"/>
      <c r="AK426" s="315"/>
      <c r="AL426" s="62"/>
      <c r="AM426" s="62"/>
      <c r="AN426" s="62"/>
      <c r="AO426" s="62"/>
      <c r="AP426" s="62"/>
      <c r="AQ426" s="62"/>
      <c r="AR426" s="62"/>
      <c r="AS426" s="62"/>
      <c r="AT426" s="62"/>
      <c r="AU426" s="62"/>
      <c r="AV426" s="62"/>
      <c r="AW426" s="62"/>
      <c r="AX426" s="62"/>
      <c r="AY426" s="62"/>
      <c r="AZ426" s="62"/>
      <c r="BA426" s="62"/>
      <c r="BB426" s="62"/>
      <c r="BC426" s="62"/>
      <c r="BD426" s="62"/>
      <c r="BE426" s="62"/>
      <c r="BF426" s="62"/>
      <c r="BG426" s="62"/>
      <c r="BH426" s="62"/>
      <c r="BI426" s="62"/>
      <c r="BJ426" s="62"/>
      <c r="BK426" s="62"/>
      <c r="BL426" s="62"/>
      <c r="BM426" s="62"/>
    </row>
    <row r="427" spans="1:65" s="53" customFormat="1" x14ac:dyDescent="0.2">
      <c r="A427" s="2"/>
      <c r="B427" s="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62"/>
      <c r="AE427" s="317"/>
      <c r="AF427" s="317"/>
      <c r="AG427" s="317"/>
      <c r="AH427" s="317"/>
      <c r="AI427" s="317"/>
      <c r="AJ427" s="317"/>
      <c r="AK427" s="315"/>
      <c r="AL427" s="62"/>
      <c r="AM427" s="62"/>
      <c r="AN427" s="62"/>
      <c r="AO427" s="62"/>
      <c r="AP427" s="62"/>
      <c r="AQ427" s="62"/>
      <c r="AR427" s="62"/>
      <c r="AS427" s="62"/>
      <c r="AT427" s="62"/>
      <c r="AU427" s="62"/>
      <c r="AV427" s="62"/>
      <c r="AW427" s="62"/>
      <c r="AX427" s="62"/>
      <c r="AY427" s="62"/>
      <c r="AZ427" s="62"/>
      <c r="BA427" s="62"/>
      <c r="BB427" s="62"/>
      <c r="BC427" s="62"/>
      <c r="BD427" s="62"/>
      <c r="BE427" s="62"/>
      <c r="BF427" s="62"/>
      <c r="BG427" s="62"/>
      <c r="BH427" s="62"/>
      <c r="BI427" s="62"/>
      <c r="BJ427" s="62"/>
      <c r="BK427" s="62"/>
      <c r="BL427" s="62"/>
      <c r="BM427" s="62"/>
    </row>
    <row r="428" spans="1:65" s="53" customFormat="1" x14ac:dyDescent="0.2">
      <c r="A428" s="2"/>
      <c r="B428" s="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62"/>
      <c r="AE428" s="317"/>
      <c r="AF428" s="317"/>
      <c r="AG428" s="317"/>
      <c r="AH428" s="317"/>
      <c r="AI428" s="317"/>
      <c r="AJ428" s="317"/>
      <c r="AK428" s="315"/>
      <c r="AL428" s="62"/>
      <c r="AM428" s="62"/>
      <c r="AN428" s="62"/>
      <c r="AO428" s="62"/>
      <c r="AP428" s="62"/>
      <c r="AQ428" s="62"/>
      <c r="AR428" s="62"/>
      <c r="AS428" s="62"/>
      <c r="AT428" s="62"/>
      <c r="AU428" s="62"/>
      <c r="AV428" s="62"/>
      <c r="AW428" s="62"/>
      <c r="AX428" s="62"/>
      <c r="AY428" s="62"/>
      <c r="AZ428" s="62"/>
      <c r="BA428" s="62"/>
      <c r="BB428" s="62"/>
      <c r="BC428" s="62"/>
      <c r="BD428" s="62"/>
      <c r="BE428" s="62"/>
      <c r="BF428" s="62"/>
      <c r="BG428" s="62"/>
      <c r="BH428" s="62"/>
      <c r="BI428" s="62"/>
      <c r="BJ428" s="62"/>
      <c r="BK428" s="62"/>
      <c r="BL428" s="62"/>
      <c r="BM428" s="62"/>
    </row>
    <row r="429" spans="1:65" s="53" customFormat="1" x14ac:dyDescent="0.2">
      <c r="A429" s="2"/>
      <c r="B429" s="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62"/>
      <c r="AE429" s="317"/>
      <c r="AF429" s="317"/>
      <c r="AG429" s="317"/>
      <c r="AH429" s="317"/>
      <c r="AI429" s="317"/>
      <c r="AJ429" s="317"/>
      <c r="AK429" s="315"/>
      <c r="AL429" s="62"/>
      <c r="AM429" s="62"/>
      <c r="AN429" s="62"/>
      <c r="AO429" s="62"/>
      <c r="AP429" s="62"/>
      <c r="AQ429" s="62"/>
      <c r="AR429" s="62"/>
      <c r="AS429" s="62"/>
      <c r="AT429" s="62"/>
      <c r="AU429" s="62"/>
      <c r="AV429" s="62"/>
      <c r="AW429" s="62"/>
      <c r="AX429" s="62"/>
      <c r="AY429" s="62"/>
      <c r="AZ429" s="62"/>
      <c r="BA429" s="62"/>
      <c r="BB429" s="62"/>
      <c r="BC429" s="62"/>
      <c r="BD429" s="62"/>
      <c r="BE429" s="62"/>
      <c r="BF429" s="62"/>
      <c r="BG429" s="62"/>
      <c r="BH429" s="62"/>
      <c r="BI429" s="62"/>
      <c r="BJ429" s="62"/>
      <c r="BK429" s="62"/>
      <c r="BL429" s="62"/>
      <c r="BM429" s="62"/>
    </row>
    <row r="430" spans="1:65" s="53" customFormat="1" x14ac:dyDescent="0.2">
      <c r="A430" s="2"/>
      <c r="B430" s="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62"/>
      <c r="AE430" s="317"/>
      <c r="AF430" s="317"/>
      <c r="AG430" s="317"/>
      <c r="AH430" s="317"/>
      <c r="AI430" s="317"/>
      <c r="AJ430" s="317"/>
      <c r="AK430" s="315"/>
      <c r="AL430" s="62"/>
      <c r="AM430" s="62"/>
      <c r="AN430" s="62"/>
      <c r="AO430" s="62"/>
      <c r="AP430" s="62"/>
      <c r="AQ430" s="62"/>
      <c r="AR430" s="62"/>
      <c r="AS430" s="62"/>
      <c r="AT430" s="62"/>
      <c r="AU430" s="62"/>
      <c r="AV430" s="62"/>
      <c r="AW430" s="62"/>
      <c r="AX430" s="62"/>
      <c r="AY430" s="62"/>
      <c r="AZ430" s="62"/>
      <c r="BA430" s="62"/>
      <c r="BB430" s="62"/>
      <c r="BC430" s="62"/>
      <c r="BD430" s="62"/>
      <c r="BE430" s="62"/>
      <c r="BF430" s="62"/>
      <c r="BG430" s="62"/>
      <c r="BH430" s="62"/>
      <c r="BI430" s="62"/>
      <c r="BJ430" s="62"/>
      <c r="BK430" s="62"/>
      <c r="BL430" s="62"/>
      <c r="BM430" s="62"/>
    </row>
    <row r="431" spans="1:65" s="53" customFormat="1" x14ac:dyDescent="0.2">
      <c r="A431" s="2"/>
      <c r="B431" s="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62"/>
      <c r="AE431" s="317"/>
      <c r="AF431" s="317"/>
      <c r="AG431" s="317"/>
      <c r="AH431" s="317"/>
      <c r="AI431" s="317"/>
      <c r="AJ431" s="317"/>
      <c r="AK431" s="315"/>
      <c r="AL431" s="62"/>
      <c r="AM431" s="62"/>
      <c r="AN431" s="62"/>
      <c r="AO431" s="62"/>
      <c r="AP431" s="62"/>
      <c r="AQ431" s="62"/>
      <c r="AR431" s="62"/>
      <c r="AS431" s="62"/>
      <c r="AT431" s="62"/>
      <c r="AU431" s="62"/>
      <c r="AV431" s="62"/>
      <c r="AW431" s="62"/>
      <c r="AX431" s="62"/>
      <c r="AY431" s="62"/>
      <c r="AZ431" s="62"/>
      <c r="BA431" s="62"/>
      <c r="BB431" s="62"/>
      <c r="BC431" s="62"/>
      <c r="BD431" s="62"/>
      <c r="BE431" s="62"/>
      <c r="BF431" s="62"/>
      <c r="BG431" s="62"/>
      <c r="BH431" s="62"/>
      <c r="BI431" s="62"/>
      <c r="BJ431" s="62"/>
      <c r="BK431" s="62"/>
      <c r="BL431" s="62"/>
      <c r="BM431" s="62"/>
    </row>
    <row r="432" spans="1:65" s="53" customFormat="1" x14ac:dyDescent="0.2">
      <c r="A432" s="2"/>
      <c r="B432" s="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62"/>
      <c r="AE432" s="317"/>
      <c r="AF432" s="317"/>
      <c r="AG432" s="317"/>
      <c r="AH432" s="317"/>
      <c r="AI432" s="317"/>
      <c r="AJ432" s="317"/>
      <c r="AK432" s="315"/>
      <c r="AL432" s="62"/>
      <c r="AM432" s="62"/>
      <c r="AN432" s="62"/>
      <c r="AO432" s="62"/>
      <c r="AP432" s="62"/>
      <c r="AQ432" s="62"/>
      <c r="AR432" s="62"/>
      <c r="AS432" s="62"/>
      <c r="AT432" s="62"/>
      <c r="AU432" s="62"/>
      <c r="AV432" s="62"/>
      <c r="AW432" s="62"/>
      <c r="AX432" s="62"/>
      <c r="AY432" s="62"/>
      <c r="AZ432" s="62"/>
      <c r="BA432" s="62"/>
      <c r="BB432" s="62"/>
      <c r="BC432" s="62"/>
      <c r="BD432" s="62"/>
      <c r="BE432" s="62"/>
      <c r="BF432" s="62"/>
      <c r="BG432" s="62"/>
      <c r="BH432" s="62"/>
      <c r="BI432" s="62"/>
      <c r="BJ432" s="62"/>
      <c r="BK432" s="62"/>
      <c r="BL432" s="62"/>
      <c r="BM432" s="62"/>
    </row>
    <row r="433" spans="1:65" s="53" customFormat="1" x14ac:dyDescent="0.2">
      <c r="A433" s="2"/>
      <c r="B433" s="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62"/>
      <c r="AE433" s="317"/>
      <c r="AF433" s="317"/>
      <c r="AG433" s="317"/>
      <c r="AH433" s="317"/>
      <c r="AI433" s="317"/>
      <c r="AJ433" s="317"/>
      <c r="AK433" s="315"/>
      <c r="AL433" s="62"/>
      <c r="AM433" s="62"/>
      <c r="AN433" s="62"/>
      <c r="AO433" s="62"/>
      <c r="AP433" s="62"/>
      <c r="AQ433" s="62"/>
      <c r="AR433" s="62"/>
      <c r="AS433" s="62"/>
      <c r="AT433" s="62"/>
      <c r="AU433" s="62"/>
      <c r="AV433" s="62"/>
      <c r="AW433" s="62"/>
      <c r="AX433" s="62"/>
      <c r="AY433" s="62"/>
      <c r="AZ433" s="62"/>
      <c r="BA433" s="62"/>
      <c r="BB433" s="62"/>
      <c r="BC433" s="62"/>
      <c r="BD433" s="62"/>
      <c r="BE433" s="62"/>
      <c r="BF433" s="62"/>
      <c r="BG433" s="62"/>
      <c r="BH433" s="62"/>
      <c r="BI433" s="62"/>
      <c r="BJ433" s="62"/>
      <c r="BK433" s="62"/>
      <c r="BL433" s="62"/>
      <c r="BM433" s="62"/>
    </row>
    <row r="434" spans="1:65" s="53" customFormat="1" x14ac:dyDescent="0.2">
      <c r="A434" s="2"/>
      <c r="B434" s="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62"/>
      <c r="AE434" s="317"/>
      <c r="AF434" s="317"/>
      <c r="AG434" s="317"/>
      <c r="AH434" s="317"/>
      <c r="AI434" s="317"/>
      <c r="AJ434" s="317"/>
      <c r="AK434" s="315"/>
      <c r="AL434" s="62"/>
      <c r="AM434" s="62"/>
      <c r="AN434" s="62"/>
      <c r="AO434" s="62"/>
      <c r="AP434" s="62"/>
      <c r="AQ434" s="62"/>
      <c r="AR434" s="62"/>
      <c r="AS434" s="62"/>
      <c r="AT434" s="62"/>
      <c r="AU434" s="62"/>
      <c r="AV434" s="62"/>
      <c r="AW434" s="62"/>
      <c r="AX434" s="62"/>
      <c r="AY434" s="62"/>
      <c r="AZ434" s="62"/>
      <c r="BA434" s="62"/>
      <c r="BB434" s="62"/>
      <c r="BC434" s="62"/>
      <c r="BD434" s="62"/>
      <c r="BE434" s="62"/>
      <c r="BF434" s="62"/>
      <c r="BG434" s="62"/>
      <c r="BH434" s="62"/>
      <c r="BI434" s="62"/>
      <c r="BJ434" s="62"/>
      <c r="BK434" s="62"/>
      <c r="BL434" s="62"/>
      <c r="BM434" s="62"/>
    </row>
    <row r="435" spans="1:65" s="53" customFormat="1" x14ac:dyDescent="0.2">
      <c r="A435" s="2"/>
      <c r="B435" s="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62"/>
      <c r="AE435" s="317"/>
      <c r="AF435" s="317"/>
      <c r="AG435" s="317"/>
      <c r="AH435" s="317"/>
      <c r="AI435" s="317"/>
      <c r="AJ435" s="317"/>
      <c r="AK435" s="315"/>
      <c r="AL435" s="62"/>
      <c r="AM435" s="62"/>
      <c r="AN435" s="62"/>
      <c r="AO435" s="62"/>
      <c r="AP435" s="62"/>
      <c r="AQ435" s="62"/>
      <c r="AR435" s="62"/>
      <c r="AS435" s="62"/>
      <c r="AT435" s="62"/>
      <c r="AU435" s="62"/>
      <c r="AV435" s="62"/>
      <c r="AW435" s="62"/>
      <c r="AX435" s="62"/>
      <c r="AY435" s="62"/>
      <c r="AZ435" s="62"/>
      <c r="BA435" s="62"/>
      <c r="BB435" s="62"/>
      <c r="BC435" s="62"/>
      <c r="BD435" s="62"/>
      <c r="BE435" s="62"/>
      <c r="BF435" s="62"/>
      <c r="BG435" s="62"/>
      <c r="BH435" s="62"/>
      <c r="BI435" s="62"/>
      <c r="BJ435" s="62"/>
      <c r="BK435" s="62"/>
      <c r="BL435" s="62"/>
      <c r="BM435" s="62"/>
    </row>
    <row r="436" spans="1:65" s="53" customFormat="1" x14ac:dyDescent="0.2">
      <c r="A436" s="2"/>
      <c r="B436" s="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62"/>
      <c r="AE436" s="317"/>
      <c r="AF436" s="317"/>
      <c r="AG436" s="317"/>
      <c r="AH436" s="317"/>
      <c r="AI436" s="317"/>
      <c r="AJ436" s="317"/>
      <c r="AK436" s="315"/>
      <c r="AL436" s="62"/>
      <c r="AM436" s="62"/>
      <c r="AN436" s="62"/>
      <c r="AO436" s="62"/>
      <c r="AP436" s="62"/>
      <c r="AQ436" s="62"/>
      <c r="AR436" s="62"/>
      <c r="AS436" s="62"/>
      <c r="AT436" s="62"/>
      <c r="AU436" s="62"/>
      <c r="AV436" s="62"/>
      <c r="AW436" s="62"/>
      <c r="AX436" s="62"/>
      <c r="AY436" s="62"/>
      <c r="AZ436" s="62"/>
      <c r="BA436" s="62"/>
      <c r="BB436" s="62"/>
      <c r="BC436" s="62"/>
      <c r="BD436" s="62"/>
      <c r="BE436" s="62"/>
      <c r="BF436" s="62"/>
      <c r="BG436" s="62"/>
      <c r="BH436" s="62"/>
      <c r="BI436" s="62"/>
      <c r="BJ436" s="62"/>
      <c r="BK436" s="62"/>
      <c r="BL436" s="62"/>
      <c r="BM436" s="62"/>
    </row>
    <row r="437" spans="1:65" s="53" customFormat="1" x14ac:dyDescent="0.2">
      <c r="A437" s="2"/>
      <c r="B437" s="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62"/>
      <c r="AE437" s="317"/>
      <c r="AF437" s="317"/>
      <c r="AG437" s="317"/>
      <c r="AH437" s="317"/>
      <c r="AI437" s="317"/>
      <c r="AJ437" s="317"/>
      <c r="AK437" s="315"/>
      <c r="AL437" s="62"/>
      <c r="AM437" s="62"/>
      <c r="AN437" s="62"/>
      <c r="AO437" s="62"/>
      <c r="AP437" s="62"/>
      <c r="AQ437" s="62"/>
      <c r="AR437" s="62"/>
      <c r="AS437" s="62"/>
      <c r="AT437" s="62"/>
      <c r="AU437" s="62"/>
      <c r="AV437" s="62"/>
      <c r="AW437" s="62"/>
      <c r="AX437" s="62"/>
      <c r="AY437" s="62"/>
      <c r="AZ437" s="62"/>
      <c r="BA437" s="62"/>
      <c r="BB437" s="62"/>
      <c r="BC437" s="62"/>
      <c r="BD437" s="62"/>
      <c r="BE437" s="62"/>
      <c r="BF437" s="62"/>
      <c r="BG437" s="62"/>
      <c r="BH437" s="62"/>
      <c r="BI437" s="62"/>
      <c r="BJ437" s="62"/>
      <c r="BK437" s="62"/>
      <c r="BL437" s="62"/>
      <c r="BM437" s="62"/>
    </row>
    <row r="438" spans="1:65" s="53" customFormat="1" x14ac:dyDescent="0.2">
      <c r="A438" s="2"/>
      <c r="B438" s="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62"/>
      <c r="AE438" s="317"/>
      <c r="AF438" s="317"/>
      <c r="AG438" s="317"/>
      <c r="AH438" s="317"/>
      <c r="AI438" s="317"/>
      <c r="AJ438" s="317"/>
      <c r="AK438" s="315"/>
      <c r="AL438" s="62"/>
      <c r="AM438" s="62"/>
      <c r="AN438" s="62"/>
      <c r="AO438" s="62"/>
      <c r="AP438" s="62"/>
      <c r="AQ438" s="62"/>
      <c r="AR438" s="62"/>
      <c r="AS438" s="62"/>
      <c r="AT438" s="62"/>
      <c r="AU438" s="62"/>
      <c r="AV438" s="62"/>
      <c r="AW438" s="62"/>
      <c r="AX438" s="62"/>
      <c r="AY438" s="62"/>
      <c r="AZ438" s="62"/>
      <c r="BA438" s="62"/>
      <c r="BB438" s="62"/>
      <c r="BC438" s="62"/>
      <c r="BD438" s="62"/>
      <c r="BE438" s="62"/>
      <c r="BF438" s="62"/>
      <c r="BG438" s="62"/>
      <c r="BH438" s="62"/>
      <c r="BI438" s="62"/>
      <c r="BJ438" s="62"/>
      <c r="BK438" s="62"/>
      <c r="BL438" s="62"/>
      <c r="BM438" s="62"/>
    </row>
    <row r="439" spans="1:65" s="53" customFormat="1" x14ac:dyDescent="0.2">
      <c r="A439" s="2"/>
      <c r="B439" s="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62"/>
      <c r="AE439" s="317"/>
      <c r="AF439" s="317"/>
      <c r="AG439" s="317"/>
      <c r="AH439" s="317"/>
      <c r="AI439" s="317"/>
      <c r="AJ439" s="317"/>
      <c r="AK439" s="315"/>
      <c r="AL439" s="62"/>
      <c r="AM439" s="62"/>
      <c r="AN439" s="62"/>
      <c r="AO439" s="62"/>
      <c r="AP439" s="62"/>
      <c r="AQ439" s="62"/>
      <c r="AR439" s="62"/>
      <c r="AS439" s="62"/>
      <c r="AT439" s="62"/>
      <c r="AU439" s="62"/>
      <c r="AV439" s="62"/>
      <c r="AW439" s="62"/>
      <c r="AX439" s="62"/>
      <c r="AY439" s="62"/>
      <c r="AZ439" s="62"/>
      <c r="BA439" s="62"/>
      <c r="BB439" s="62"/>
      <c r="BC439" s="62"/>
      <c r="BD439" s="62"/>
      <c r="BE439" s="62"/>
      <c r="BF439" s="62"/>
      <c r="BG439" s="62"/>
      <c r="BH439" s="62"/>
      <c r="BI439" s="62"/>
      <c r="BJ439" s="62"/>
      <c r="BK439" s="62"/>
      <c r="BL439" s="62"/>
      <c r="BM439" s="62"/>
    </row>
    <row r="440" spans="1:65" s="53" customFormat="1" x14ac:dyDescent="0.2">
      <c r="A440" s="2"/>
      <c r="B440" s="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62"/>
      <c r="AE440" s="317"/>
      <c r="AF440" s="317"/>
      <c r="AG440" s="317"/>
      <c r="AH440" s="317"/>
      <c r="AI440" s="317"/>
      <c r="AJ440" s="317"/>
      <c r="AK440" s="315"/>
      <c r="AL440" s="62"/>
      <c r="AM440" s="62"/>
      <c r="AN440" s="62"/>
      <c r="AO440" s="62"/>
      <c r="AP440" s="62"/>
      <c r="AQ440" s="62"/>
      <c r="AR440" s="62"/>
      <c r="AS440" s="62"/>
      <c r="AT440" s="62"/>
      <c r="AU440" s="62"/>
      <c r="AV440" s="62"/>
      <c r="AW440" s="62"/>
      <c r="AX440" s="62"/>
      <c r="AY440" s="62"/>
      <c r="AZ440" s="62"/>
      <c r="BA440" s="62"/>
      <c r="BB440" s="62"/>
      <c r="BC440" s="62"/>
      <c r="BD440" s="62"/>
      <c r="BE440" s="62"/>
      <c r="BF440" s="62"/>
      <c r="BG440" s="62"/>
      <c r="BH440" s="62"/>
      <c r="BI440" s="62"/>
      <c r="BJ440" s="62"/>
      <c r="BK440" s="62"/>
      <c r="BL440" s="62"/>
      <c r="BM440" s="62"/>
    </row>
    <row r="441" spans="1:65" s="53" customFormat="1" x14ac:dyDescent="0.2">
      <c r="A441" s="2"/>
      <c r="B441" s="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62"/>
      <c r="AE441" s="317"/>
      <c r="AF441" s="317"/>
      <c r="AG441" s="317"/>
      <c r="AH441" s="317"/>
      <c r="AI441" s="317"/>
      <c r="AJ441" s="317"/>
      <c r="AK441" s="315"/>
      <c r="AL441" s="62"/>
      <c r="AM441" s="62"/>
      <c r="AN441" s="62"/>
      <c r="AO441" s="62"/>
      <c r="AP441" s="62"/>
      <c r="AQ441" s="62"/>
      <c r="AR441" s="62"/>
      <c r="AS441" s="62"/>
      <c r="AT441" s="62"/>
      <c r="AU441" s="62"/>
      <c r="AV441" s="62"/>
      <c r="AW441" s="62"/>
      <c r="AX441" s="62"/>
      <c r="AY441" s="62"/>
      <c r="AZ441" s="62"/>
      <c r="BA441" s="62"/>
      <c r="BB441" s="62"/>
      <c r="BC441" s="62"/>
      <c r="BD441" s="62"/>
      <c r="BE441" s="62"/>
      <c r="BF441" s="62"/>
      <c r="BG441" s="62"/>
      <c r="BH441" s="62"/>
      <c r="BI441" s="62"/>
      <c r="BJ441" s="62"/>
      <c r="BK441" s="62"/>
      <c r="BL441" s="62"/>
      <c r="BM441" s="62"/>
    </row>
    <row r="442" spans="1:65" s="53" customFormat="1" x14ac:dyDescent="0.2">
      <c r="A442" s="2"/>
      <c r="B442" s="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62"/>
      <c r="AE442" s="317"/>
      <c r="AF442" s="317"/>
      <c r="AG442" s="317"/>
      <c r="AH442" s="317"/>
      <c r="AI442" s="317"/>
      <c r="AJ442" s="317"/>
      <c r="AK442" s="315"/>
      <c r="AL442" s="62"/>
      <c r="AM442" s="62"/>
      <c r="AN442" s="62"/>
      <c r="AO442" s="62"/>
      <c r="AP442" s="62"/>
      <c r="AQ442" s="62"/>
      <c r="AR442" s="62"/>
      <c r="AS442" s="62"/>
      <c r="AT442" s="62"/>
      <c r="AU442" s="62"/>
      <c r="AV442" s="62"/>
      <c r="AW442" s="62"/>
      <c r="AX442" s="62"/>
      <c r="AY442" s="62"/>
      <c r="AZ442" s="62"/>
      <c r="BA442" s="62"/>
      <c r="BB442" s="62"/>
      <c r="BC442" s="62"/>
      <c r="BD442" s="62"/>
      <c r="BE442" s="62"/>
      <c r="BF442" s="62"/>
      <c r="BG442" s="62"/>
      <c r="BH442" s="62"/>
      <c r="BI442" s="62"/>
      <c r="BJ442" s="62"/>
      <c r="BK442" s="62"/>
      <c r="BL442" s="62"/>
      <c r="BM442" s="62"/>
    </row>
    <row r="443" spans="1:65" s="53" customFormat="1" x14ac:dyDescent="0.2">
      <c r="A443" s="2"/>
      <c r="B443" s="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62"/>
      <c r="AE443" s="317"/>
      <c r="AF443" s="317"/>
      <c r="AG443" s="317"/>
      <c r="AH443" s="317"/>
      <c r="AI443" s="317"/>
      <c r="AJ443" s="317"/>
      <c r="AK443" s="315"/>
      <c r="AL443" s="62"/>
      <c r="AM443" s="62"/>
      <c r="AN443" s="62"/>
      <c r="AO443" s="62"/>
      <c r="AP443" s="62"/>
      <c r="AQ443" s="62"/>
      <c r="AR443" s="62"/>
      <c r="AS443" s="62"/>
      <c r="AT443" s="62"/>
      <c r="AU443" s="62"/>
      <c r="AV443" s="62"/>
      <c r="AW443" s="62"/>
      <c r="AX443" s="62"/>
      <c r="AY443" s="62"/>
      <c r="AZ443" s="62"/>
      <c r="BA443" s="62"/>
      <c r="BB443" s="62"/>
      <c r="BC443" s="62"/>
      <c r="BD443" s="62"/>
      <c r="BE443" s="62"/>
      <c r="BF443" s="62"/>
      <c r="BG443" s="62"/>
      <c r="BH443" s="62"/>
      <c r="BI443" s="62"/>
      <c r="BJ443" s="62"/>
      <c r="BK443" s="62"/>
      <c r="BL443" s="62"/>
      <c r="BM443" s="62"/>
    </row>
    <row r="444" spans="1:65" s="53" customFormat="1" x14ac:dyDescent="0.2">
      <c r="A444" s="2"/>
      <c r="B444" s="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62"/>
      <c r="AE444" s="317"/>
      <c r="AF444" s="317"/>
      <c r="AG444" s="317"/>
      <c r="AH444" s="317"/>
      <c r="AI444" s="317"/>
      <c r="AJ444" s="317"/>
      <c r="AK444" s="315"/>
      <c r="AL444" s="62"/>
      <c r="AM444" s="62"/>
      <c r="AN444" s="62"/>
      <c r="AO444" s="62"/>
      <c r="AP444" s="62"/>
      <c r="AQ444" s="62"/>
      <c r="AR444" s="62"/>
      <c r="AS444" s="62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2"/>
      <c r="BF444" s="62"/>
      <c r="BG444" s="62"/>
      <c r="BH444" s="62"/>
      <c r="BI444" s="62"/>
      <c r="BJ444" s="62"/>
      <c r="BK444" s="62"/>
      <c r="BL444" s="62"/>
      <c r="BM444" s="62"/>
    </row>
    <row r="445" spans="1:65" s="53" customFormat="1" x14ac:dyDescent="0.2">
      <c r="A445" s="2"/>
      <c r="B445" s="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62"/>
      <c r="AE445" s="317"/>
      <c r="AF445" s="317"/>
      <c r="AG445" s="317"/>
      <c r="AH445" s="317"/>
      <c r="AI445" s="317"/>
      <c r="AJ445" s="317"/>
      <c r="AK445" s="315"/>
      <c r="AL445" s="62"/>
      <c r="AM445" s="62"/>
      <c r="AN445" s="62"/>
      <c r="AO445" s="62"/>
      <c r="AP445" s="62"/>
      <c r="AQ445" s="62"/>
      <c r="AR445" s="62"/>
      <c r="AS445" s="62"/>
      <c r="AT445" s="62"/>
      <c r="AU445" s="62"/>
      <c r="AV445" s="62"/>
      <c r="AW445" s="62"/>
      <c r="AX445" s="62"/>
      <c r="AY445" s="62"/>
      <c r="AZ445" s="62"/>
      <c r="BA445" s="62"/>
      <c r="BB445" s="62"/>
      <c r="BC445" s="62"/>
      <c r="BD445" s="62"/>
      <c r="BE445" s="62"/>
      <c r="BF445" s="62"/>
      <c r="BG445" s="62"/>
      <c r="BH445" s="62"/>
      <c r="BI445" s="62"/>
      <c r="BJ445" s="62"/>
      <c r="BK445" s="62"/>
      <c r="BL445" s="62"/>
      <c r="BM445" s="62"/>
    </row>
    <row r="446" spans="1:65" s="53" customFormat="1" x14ac:dyDescent="0.2">
      <c r="A446" s="2"/>
      <c r="B446" s="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62"/>
      <c r="AE446" s="317"/>
      <c r="AF446" s="317"/>
      <c r="AG446" s="317"/>
      <c r="AH446" s="317"/>
      <c r="AI446" s="317"/>
      <c r="AJ446" s="317"/>
      <c r="AK446" s="315"/>
      <c r="AL446" s="62"/>
      <c r="AM446" s="62"/>
      <c r="AN446" s="62"/>
      <c r="AO446" s="62"/>
      <c r="AP446" s="62"/>
      <c r="AQ446" s="62"/>
      <c r="AR446" s="62"/>
      <c r="AS446" s="62"/>
      <c r="AT446" s="62"/>
      <c r="AU446" s="62"/>
      <c r="AV446" s="62"/>
      <c r="AW446" s="62"/>
      <c r="AX446" s="62"/>
      <c r="AY446" s="62"/>
      <c r="AZ446" s="62"/>
      <c r="BA446" s="62"/>
      <c r="BB446" s="62"/>
      <c r="BC446" s="62"/>
      <c r="BD446" s="62"/>
      <c r="BE446" s="62"/>
      <c r="BF446" s="62"/>
      <c r="BG446" s="62"/>
      <c r="BH446" s="62"/>
      <c r="BI446" s="62"/>
      <c r="BJ446" s="62"/>
      <c r="BK446" s="62"/>
      <c r="BL446" s="62"/>
      <c r="BM446" s="62"/>
    </row>
    <row r="447" spans="1:65" s="53" customFormat="1" x14ac:dyDescent="0.2">
      <c r="A447" s="2"/>
      <c r="B447" s="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62"/>
      <c r="AE447" s="317"/>
      <c r="AF447" s="317"/>
      <c r="AG447" s="317"/>
      <c r="AH447" s="317"/>
      <c r="AI447" s="317"/>
      <c r="AJ447" s="317"/>
      <c r="AK447" s="315"/>
      <c r="AL447" s="62"/>
      <c r="AM447" s="62"/>
      <c r="AN447" s="62"/>
      <c r="AO447" s="62"/>
      <c r="AP447" s="62"/>
      <c r="AQ447" s="62"/>
      <c r="AR447" s="62"/>
      <c r="AS447" s="62"/>
      <c r="AT447" s="62"/>
      <c r="AU447" s="62"/>
      <c r="AV447" s="62"/>
      <c r="AW447" s="62"/>
      <c r="AX447" s="62"/>
      <c r="AY447" s="62"/>
      <c r="AZ447" s="62"/>
      <c r="BA447" s="62"/>
      <c r="BB447" s="62"/>
      <c r="BC447" s="62"/>
      <c r="BD447" s="62"/>
      <c r="BE447" s="62"/>
      <c r="BF447" s="62"/>
      <c r="BG447" s="62"/>
      <c r="BH447" s="62"/>
      <c r="BI447" s="62"/>
      <c r="BJ447" s="62"/>
      <c r="BK447" s="62"/>
      <c r="BL447" s="62"/>
      <c r="BM447" s="62"/>
    </row>
    <row r="448" spans="1:65" s="53" customFormat="1" x14ac:dyDescent="0.2">
      <c r="A448" s="2"/>
      <c r="B448" s="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62"/>
      <c r="AE448" s="317"/>
      <c r="AF448" s="317"/>
      <c r="AG448" s="317"/>
      <c r="AH448" s="317"/>
      <c r="AI448" s="317"/>
      <c r="AJ448" s="317"/>
      <c r="AK448" s="315"/>
      <c r="AL448" s="62"/>
      <c r="AM448" s="62"/>
      <c r="AN448" s="62"/>
      <c r="AO448" s="62"/>
      <c r="AP448" s="62"/>
      <c r="AQ448" s="62"/>
      <c r="AR448" s="62"/>
      <c r="AS448" s="62"/>
      <c r="AT448" s="62"/>
      <c r="AU448" s="62"/>
      <c r="AV448" s="62"/>
      <c r="AW448" s="62"/>
      <c r="AX448" s="62"/>
      <c r="AY448" s="62"/>
      <c r="AZ448" s="62"/>
      <c r="BA448" s="62"/>
      <c r="BB448" s="62"/>
      <c r="BC448" s="62"/>
      <c r="BD448" s="62"/>
      <c r="BE448" s="62"/>
      <c r="BF448" s="62"/>
      <c r="BG448" s="62"/>
      <c r="BH448" s="62"/>
      <c r="BI448" s="62"/>
      <c r="BJ448" s="62"/>
      <c r="BK448" s="62"/>
      <c r="BL448" s="62"/>
      <c r="BM448" s="62"/>
    </row>
    <row r="449" spans="1:65" s="53" customFormat="1" x14ac:dyDescent="0.2">
      <c r="A449" s="2"/>
      <c r="B449" s="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62"/>
      <c r="AE449" s="317"/>
      <c r="AF449" s="317"/>
      <c r="AG449" s="317"/>
      <c r="AH449" s="317"/>
      <c r="AI449" s="317"/>
      <c r="AJ449" s="317"/>
      <c r="AK449" s="315"/>
      <c r="AL449" s="62"/>
      <c r="AM449" s="62"/>
      <c r="AN449" s="62"/>
      <c r="AO449" s="62"/>
      <c r="AP449" s="62"/>
      <c r="AQ449" s="62"/>
      <c r="AR449" s="62"/>
      <c r="AS449" s="62"/>
      <c r="AT449" s="62"/>
      <c r="AU449" s="62"/>
      <c r="AV449" s="62"/>
      <c r="AW449" s="62"/>
      <c r="AX449" s="62"/>
      <c r="AY449" s="62"/>
      <c r="AZ449" s="62"/>
      <c r="BA449" s="62"/>
      <c r="BB449" s="62"/>
      <c r="BC449" s="62"/>
      <c r="BD449" s="62"/>
      <c r="BE449" s="62"/>
      <c r="BF449" s="62"/>
      <c r="BG449" s="62"/>
      <c r="BH449" s="62"/>
      <c r="BI449" s="62"/>
      <c r="BJ449" s="62"/>
      <c r="BK449" s="62"/>
      <c r="BL449" s="62"/>
      <c r="BM449" s="62"/>
    </row>
    <row r="450" spans="1:65" s="53" customFormat="1" x14ac:dyDescent="0.2">
      <c r="A450" s="2"/>
      <c r="B450" s="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62"/>
      <c r="AE450" s="317"/>
      <c r="AF450" s="317"/>
      <c r="AG450" s="317"/>
      <c r="AH450" s="317"/>
      <c r="AI450" s="317"/>
      <c r="AJ450" s="317"/>
      <c r="AK450" s="315"/>
      <c r="AL450" s="62"/>
      <c r="AM450" s="62"/>
      <c r="AN450" s="62"/>
      <c r="AO450" s="62"/>
      <c r="AP450" s="62"/>
      <c r="AQ450" s="62"/>
      <c r="AR450" s="62"/>
      <c r="AS450" s="62"/>
      <c r="AT450" s="62"/>
      <c r="AU450" s="62"/>
      <c r="AV450" s="62"/>
      <c r="AW450" s="62"/>
      <c r="AX450" s="62"/>
      <c r="AY450" s="62"/>
      <c r="AZ450" s="62"/>
      <c r="BA450" s="62"/>
      <c r="BB450" s="62"/>
      <c r="BC450" s="62"/>
      <c r="BD450" s="62"/>
      <c r="BE450" s="62"/>
      <c r="BF450" s="62"/>
      <c r="BG450" s="62"/>
      <c r="BH450" s="62"/>
      <c r="BI450" s="62"/>
      <c r="BJ450" s="62"/>
      <c r="BK450" s="62"/>
      <c r="BL450" s="62"/>
      <c r="BM450" s="62"/>
    </row>
    <row r="451" spans="1:65" s="53" customFormat="1" x14ac:dyDescent="0.2">
      <c r="A451" s="2"/>
      <c r="B451" s="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62"/>
      <c r="AE451" s="317"/>
      <c r="AF451" s="317"/>
      <c r="AG451" s="317"/>
      <c r="AH451" s="317"/>
      <c r="AI451" s="317"/>
      <c r="AJ451" s="317"/>
      <c r="AK451" s="315"/>
      <c r="AL451" s="62"/>
      <c r="AM451" s="62"/>
      <c r="AN451" s="62"/>
      <c r="AO451" s="62"/>
      <c r="AP451" s="62"/>
      <c r="AQ451" s="62"/>
      <c r="AR451" s="62"/>
      <c r="AS451" s="62"/>
      <c r="AT451" s="62"/>
      <c r="AU451" s="62"/>
      <c r="AV451" s="62"/>
      <c r="AW451" s="62"/>
      <c r="AX451" s="62"/>
      <c r="AY451" s="62"/>
      <c r="AZ451" s="62"/>
      <c r="BA451" s="62"/>
      <c r="BB451" s="62"/>
      <c r="BC451" s="62"/>
      <c r="BD451" s="62"/>
      <c r="BE451" s="62"/>
      <c r="BF451" s="62"/>
      <c r="BG451" s="62"/>
      <c r="BH451" s="62"/>
      <c r="BI451" s="62"/>
      <c r="BJ451" s="62"/>
      <c r="BK451" s="62"/>
      <c r="BL451" s="62"/>
      <c r="BM451" s="62"/>
    </row>
    <row r="452" spans="1:65" s="53" customFormat="1" x14ac:dyDescent="0.2">
      <c r="A452" s="2"/>
      <c r="B452" s="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62"/>
      <c r="AE452" s="317"/>
      <c r="AF452" s="317"/>
      <c r="AG452" s="317"/>
      <c r="AH452" s="317"/>
      <c r="AI452" s="317"/>
      <c r="AJ452" s="317"/>
      <c r="AK452" s="315"/>
      <c r="AL452" s="62"/>
      <c r="AM452" s="62"/>
      <c r="AN452" s="62"/>
      <c r="AO452" s="62"/>
      <c r="AP452" s="62"/>
      <c r="AQ452" s="62"/>
      <c r="AR452" s="62"/>
      <c r="AS452" s="62"/>
      <c r="AT452" s="62"/>
      <c r="AU452" s="62"/>
      <c r="AV452" s="62"/>
      <c r="AW452" s="62"/>
      <c r="AX452" s="62"/>
      <c r="AY452" s="62"/>
      <c r="AZ452" s="62"/>
      <c r="BA452" s="62"/>
      <c r="BB452" s="62"/>
      <c r="BC452" s="62"/>
      <c r="BD452" s="62"/>
      <c r="BE452" s="62"/>
      <c r="BF452" s="62"/>
      <c r="BG452" s="62"/>
      <c r="BH452" s="62"/>
      <c r="BI452" s="62"/>
      <c r="BJ452" s="62"/>
      <c r="BK452" s="62"/>
      <c r="BL452" s="62"/>
      <c r="BM452" s="62"/>
    </row>
    <row r="453" spans="1:65" s="53" customFormat="1" x14ac:dyDescent="0.2">
      <c r="A453" s="2"/>
      <c r="B453" s="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62"/>
      <c r="AE453" s="317"/>
      <c r="AF453" s="317"/>
      <c r="AG453" s="317"/>
      <c r="AH453" s="317"/>
      <c r="AI453" s="317"/>
      <c r="AJ453" s="317"/>
      <c r="AK453" s="315"/>
      <c r="AL453" s="62"/>
      <c r="AM453" s="62"/>
      <c r="AN453" s="62"/>
      <c r="AO453" s="62"/>
      <c r="AP453" s="62"/>
      <c r="AQ453" s="62"/>
      <c r="AR453" s="62"/>
      <c r="AS453" s="62"/>
      <c r="AT453" s="62"/>
      <c r="AU453" s="62"/>
      <c r="AV453" s="62"/>
      <c r="AW453" s="62"/>
      <c r="AX453" s="62"/>
      <c r="AY453" s="62"/>
      <c r="AZ453" s="62"/>
      <c r="BA453" s="62"/>
      <c r="BB453" s="62"/>
      <c r="BC453" s="62"/>
      <c r="BD453" s="62"/>
      <c r="BE453" s="62"/>
      <c r="BF453" s="62"/>
      <c r="BG453" s="62"/>
      <c r="BH453" s="62"/>
      <c r="BI453" s="62"/>
      <c r="BJ453" s="62"/>
      <c r="BK453" s="62"/>
      <c r="BL453" s="62"/>
      <c r="BM453" s="62"/>
    </row>
    <row r="454" spans="1:65" s="53" customFormat="1" x14ac:dyDescent="0.2">
      <c r="A454" s="2"/>
      <c r="B454" s="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62"/>
      <c r="AE454" s="317"/>
      <c r="AF454" s="317"/>
      <c r="AG454" s="317"/>
      <c r="AH454" s="317"/>
      <c r="AI454" s="317"/>
      <c r="AJ454" s="317"/>
      <c r="AK454" s="315"/>
      <c r="AL454" s="62"/>
      <c r="AM454" s="62"/>
      <c r="AN454" s="62"/>
      <c r="AO454" s="62"/>
      <c r="AP454" s="62"/>
      <c r="AQ454" s="62"/>
      <c r="AR454" s="62"/>
      <c r="AS454" s="62"/>
      <c r="AT454" s="62"/>
      <c r="AU454" s="62"/>
      <c r="AV454" s="62"/>
      <c r="AW454" s="62"/>
      <c r="AX454" s="62"/>
      <c r="AY454" s="62"/>
      <c r="AZ454" s="62"/>
      <c r="BA454" s="62"/>
      <c r="BB454" s="62"/>
      <c r="BC454" s="62"/>
      <c r="BD454" s="62"/>
      <c r="BE454" s="62"/>
      <c r="BF454" s="62"/>
      <c r="BG454" s="62"/>
      <c r="BH454" s="62"/>
      <c r="BI454" s="62"/>
      <c r="BJ454" s="62"/>
      <c r="BK454" s="62"/>
      <c r="BL454" s="62"/>
      <c r="BM454" s="62"/>
    </row>
    <row r="455" spans="1:65" s="53" customFormat="1" x14ac:dyDescent="0.2">
      <c r="A455" s="2"/>
      <c r="B455" s="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62"/>
      <c r="AE455" s="317"/>
      <c r="AF455" s="317"/>
      <c r="AG455" s="317"/>
      <c r="AH455" s="317"/>
      <c r="AI455" s="317"/>
      <c r="AJ455" s="317"/>
      <c r="AK455" s="315"/>
      <c r="AL455" s="62"/>
      <c r="AM455" s="62"/>
      <c r="AN455" s="62"/>
      <c r="AO455" s="62"/>
      <c r="AP455" s="62"/>
      <c r="AQ455" s="62"/>
      <c r="AR455" s="62"/>
      <c r="AS455" s="62"/>
      <c r="AT455" s="62"/>
      <c r="AU455" s="62"/>
      <c r="AV455" s="62"/>
      <c r="AW455" s="62"/>
      <c r="AX455" s="62"/>
      <c r="AY455" s="62"/>
      <c r="AZ455" s="62"/>
      <c r="BA455" s="62"/>
      <c r="BB455" s="62"/>
      <c r="BC455" s="62"/>
      <c r="BD455" s="62"/>
      <c r="BE455" s="62"/>
      <c r="BF455" s="62"/>
      <c r="BG455" s="62"/>
      <c r="BH455" s="62"/>
      <c r="BI455" s="62"/>
      <c r="BJ455" s="62"/>
      <c r="BK455" s="62"/>
      <c r="BL455" s="62"/>
      <c r="BM455" s="62"/>
    </row>
    <row r="456" spans="1:65" s="53" customFormat="1" x14ac:dyDescent="0.2">
      <c r="A456" s="2"/>
      <c r="B456" s="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62"/>
      <c r="AE456" s="317"/>
      <c r="AF456" s="317"/>
      <c r="AG456" s="317"/>
      <c r="AH456" s="317"/>
      <c r="AI456" s="317"/>
      <c r="AJ456" s="317"/>
      <c r="AK456" s="315"/>
      <c r="AL456" s="62"/>
      <c r="AM456" s="62"/>
      <c r="AN456" s="62"/>
      <c r="AO456" s="62"/>
      <c r="AP456" s="62"/>
      <c r="AQ456" s="62"/>
      <c r="AR456" s="62"/>
      <c r="AS456" s="62"/>
      <c r="AT456" s="62"/>
      <c r="AU456" s="62"/>
      <c r="AV456" s="62"/>
      <c r="AW456" s="62"/>
      <c r="AX456" s="62"/>
      <c r="AY456" s="62"/>
      <c r="AZ456" s="62"/>
      <c r="BA456" s="62"/>
      <c r="BB456" s="62"/>
      <c r="BC456" s="62"/>
      <c r="BD456" s="62"/>
      <c r="BE456" s="62"/>
      <c r="BF456" s="62"/>
      <c r="BG456" s="62"/>
      <c r="BH456" s="62"/>
      <c r="BI456" s="62"/>
      <c r="BJ456" s="62"/>
      <c r="BK456" s="62"/>
      <c r="BL456" s="62"/>
      <c r="BM456" s="62"/>
    </row>
    <row r="457" spans="1:65" s="53" customFormat="1" x14ac:dyDescent="0.2">
      <c r="A457" s="2"/>
      <c r="B457" s="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62"/>
      <c r="AE457" s="317"/>
      <c r="AF457" s="317"/>
      <c r="AG457" s="317"/>
      <c r="AH457" s="317"/>
      <c r="AI457" s="317"/>
      <c r="AJ457" s="317"/>
      <c r="AK457" s="315"/>
      <c r="AL457" s="62"/>
      <c r="AM457" s="62"/>
      <c r="AN457" s="62"/>
      <c r="AO457" s="62"/>
      <c r="AP457" s="62"/>
      <c r="AQ457" s="62"/>
      <c r="AR457" s="62"/>
      <c r="AS457" s="62"/>
      <c r="AT457" s="62"/>
      <c r="AU457" s="62"/>
      <c r="AV457" s="62"/>
      <c r="AW457" s="62"/>
      <c r="AX457" s="62"/>
      <c r="AY457" s="62"/>
      <c r="AZ457" s="62"/>
      <c r="BA457" s="62"/>
      <c r="BB457" s="62"/>
      <c r="BC457" s="62"/>
      <c r="BD457" s="62"/>
      <c r="BE457" s="62"/>
      <c r="BF457" s="62"/>
      <c r="BG457" s="62"/>
      <c r="BH457" s="62"/>
      <c r="BI457" s="62"/>
      <c r="BJ457" s="62"/>
      <c r="BK457" s="62"/>
      <c r="BL457" s="62"/>
      <c r="BM457" s="62"/>
    </row>
    <row r="458" spans="1:65" s="53" customFormat="1" x14ac:dyDescent="0.2">
      <c r="A458" s="2"/>
      <c r="B458" s="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62"/>
      <c r="AE458" s="317"/>
      <c r="AF458" s="317"/>
      <c r="AG458" s="317"/>
      <c r="AH458" s="317"/>
      <c r="AI458" s="317"/>
      <c r="AJ458" s="317"/>
      <c r="AK458" s="315"/>
      <c r="AL458" s="62"/>
      <c r="AM458" s="62"/>
      <c r="AN458" s="62"/>
      <c r="AO458" s="62"/>
      <c r="AP458" s="62"/>
      <c r="AQ458" s="62"/>
      <c r="AR458" s="62"/>
      <c r="AS458" s="62"/>
      <c r="AT458" s="62"/>
      <c r="AU458" s="62"/>
      <c r="AV458" s="62"/>
      <c r="AW458" s="62"/>
      <c r="AX458" s="62"/>
      <c r="AY458" s="62"/>
      <c r="AZ458" s="62"/>
      <c r="BA458" s="62"/>
      <c r="BB458" s="62"/>
      <c r="BC458" s="62"/>
      <c r="BD458" s="62"/>
      <c r="BE458" s="62"/>
      <c r="BF458" s="62"/>
      <c r="BG458" s="62"/>
      <c r="BH458" s="62"/>
      <c r="BI458" s="62"/>
      <c r="BJ458" s="62"/>
      <c r="BK458" s="62"/>
      <c r="BL458" s="62"/>
      <c r="BM458" s="62"/>
    </row>
    <row r="459" spans="1:65" s="53" customFormat="1" x14ac:dyDescent="0.2">
      <c r="A459" s="2"/>
      <c r="B459" s="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62"/>
      <c r="AE459" s="317"/>
      <c r="AF459" s="317"/>
      <c r="AG459" s="317"/>
      <c r="AH459" s="317"/>
      <c r="AI459" s="317"/>
      <c r="AJ459" s="317"/>
      <c r="AK459" s="315"/>
      <c r="AL459" s="62"/>
      <c r="AM459" s="62"/>
      <c r="AN459" s="62"/>
      <c r="AO459" s="62"/>
      <c r="AP459" s="62"/>
      <c r="AQ459" s="62"/>
      <c r="AR459" s="62"/>
      <c r="AS459" s="62"/>
      <c r="AT459" s="62"/>
      <c r="AU459" s="62"/>
      <c r="AV459" s="62"/>
      <c r="AW459" s="62"/>
      <c r="AX459" s="62"/>
      <c r="AY459" s="62"/>
      <c r="AZ459" s="62"/>
      <c r="BA459" s="62"/>
      <c r="BB459" s="62"/>
      <c r="BC459" s="62"/>
      <c r="BD459" s="62"/>
      <c r="BE459" s="62"/>
      <c r="BF459" s="62"/>
      <c r="BG459" s="62"/>
      <c r="BH459" s="62"/>
      <c r="BI459" s="62"/>
      <c r="BJ459" s="62"/>
      <c r="BK459" s="62"/>
      <c r="BL459" s="62"/>
      <c r="BM459" s="62"/>
    </row>
    <row r="460" spans="1:65" s="53" customFormat="1" x14ac:dyDescent="0.2">
      <c r="A460" s="2"/>
      <c r="B460" s="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62"/>
      <c r="AE460" s="317"/>
      <c r="AF460" s="317"/>
      <c r="AG460" s="317"/>
      <c r="AH460" s="317"/>
      <c r="AI460" s="317"/>
      <c r="AJ460" s="317"/>
      <c r="AK460" s="315"/>
      <c r="AL460" s="62"/>
      <c r="AM460" s="62"/>
      <c r="AN460" s="62"/>
      <c r="AO460" s="62"/>
      <c r="AP460" s="62"/>
      <c r="AQ460" s="62"/>
      <c r="AR460" s="62"/>
      <c r="AS460" s="62"/>
      <c r="AT460" s="62"/>
      <c r="AU460" s="62"/>
      <c r="AV460" s="62"/>
      <c r="AW460" s="62"/>
      <c r="AX460" s="62"/>
      <c r="AY460" s="62"/>
      <c r="AZ460" s="62"/>
      <c r="BA460" s="62"/>
      <c r="BB460" s="62"/>
      <c r="BC460" s="62"/>
      <c r="BD460" s="62"/>
      <c r="BE460" s="62"/>
      <c r="BF460" s="62"/>
      <c r="BG460" s="62"/>
      <c r="BH460" s="62"/>
      <c r="BI460" s="62"/>
      <c r="BJ460" s="62"/>
      <c r="BK460" s="62"/>
      <c r="BL460" s="62"/>
      <c r="BM460" s="62"/>
    </row>
    <row r="461" spans="1:65" s="53" customFormat="1" x14ac:dyDescent="0.2">
      <c r="A461" s="2"/>
      <c r="B461" s="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62"/>
      <c r="AE461" s="317"/>
      <c r="AF461" s="317"/>
      <c r="AG461" s="317"/>
      <c r="AH461" s="317"/>
      <c r="AI461" s="317"/>
      <c r="AJ461" s="317"/>
      <c r="AK461" s="315"/>
      <c r="AL461" s="62"/>
      <c r="AM461" s="62"/>
      <c r="AN461" s="62"/>
      <c r="AO461" s="62"/>
      <c r="AP461" s="62"/>
      <c r="AQ461" s="62"/>
      <c r="AR461" s="62"/>
      <c r="AS461" s="62"/>
      <c r="AT461" s="62"/>
      <c r="AU461" s="62"/>
      <c r="AV461" s="62"/>
      <c r="AW461" s="62"/>
      <c r="AX461" s="62"/>
      <c r="AY461" s="62"/>
      <c r="AZ461" s="62"/>
      <c r="BA461" s="62"/>
      <c r="BB461" s="62"/>
      <c r="BC461" s="62"/>
      <c r="BD461" s="62"/>
      <c r="BE461" s="62"/>
      <c r="BF461" s="62"/>
      <c r="BG461" s="62"/>
      <c r="BH461" s="62"/>
      <c r="BI461" s="62"/>
      <c r="BJ461" s="62"/>
      <c r="BK461" s="62"/>
      <c r="BL461" s="62"/>
      <c r="BM461" s="62"/>
    </row>
    <row r="462" spans="1:65" s="53" customFormat="1" x14ac:dyDescent="0.2">
      <c r="A462" s="2"/>
      <c r="B462" s="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62"/>
      <c r="AE462" s="317"/>
      <c r="AF462" s="317"/>
      <c r="AG462" s="317"/>
      <c r="AH462" s="317"/>
      <c r="AI462" s="317"/>
      <c r="AJ462" s="317"/>
      <c r="AK462" s="315"/>
      <c r="AL462" s="62"/>
      <c r="AM462" s="62"/>
      <c r="AN462" s="62"/>
      <c r="AO462" s="62"/>
      <c r="AP462" s="62"/>
      <c r="AQ462" s="62"/>
      <c r="AR462" s="62"/>
      <c r="AS462" s="62"/>
      <c r="AT462" s="62"/>
      <c r="AU462" s="62"/>
      <c r="AV462" s="62"/>
      <c r="AW462" s="62"/>
      <c r="AX462" s="62"/>
      <c r="AY462" s="62"/>
      <c r="AZ462" s="62"/>
      <c r="BA462" s="62"/>
      <c r="BB462" s="62"/>
      <c r="BC462" s="62"/>
      <c r="BD462" s="62"/>
      <c r="BE462" s="62"/>
      <c r="BF462" s="62"/>
      <c r="BG462" s="62"/>
      <c r="BH462" s="62"/>
      <c r="BI462" s="62"/>
      <c r="BJ462" s="62"/>
      <c r="BK462" s="62"/>
      <c r="BL462" s="62"/>
      <c r="BM462" s="62"/>
    </row>
    <row r="463" spans="1:65" s="53" customFormat="1" x14ac:dyDescent="0.2">
      <c r="A463" s="2"/>
      <c r="B463" s="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62"/>
      <c r="AE463" s="317"/>
      <c r="AF463" s="317"/>
      <c r="AG463" s="317"/>
      <c r="AH463" s="317"/>
      <c r="AI463" s="317"/>
      <c r="AJ463" s="317"/>
      <c r="AK463" s="315"/>
      <c r="AL463" s="62"/>
      <c r="AM463" s="62"/>
      <c r="AN463" s="62"/>
      <c r="AO463" s="62"/>
      <c r="AP463" s="62"/>
      <c r="AQ463" s="62"/>
      <c r="AR463" s="62"/>
      <c r="AS463" s="62"/>
      <c r="AT463" s="62"/>
      <c r="AU463" s="62"/>
      <c r="AV463" s="62"/>
      <c r="AW463" s="62"/>
      <c r="AX463" s="62"/>
      <c r="AY463" s="62"/>
      <c r="AZ463" s="62"/>
      <c r="BA463" s="62"/>
      <c r="BB463" s="62"/>
      <c r="BC463" s="62"/>
      <c r="BD463" s="62"/>
      <c r="BE463" s="62"/>
      <c r="BF463" s="62"/>
      <c r="BG463" s="62"/>
      <c r="BH463" s="62"/>
      <c r="BI463" s="62"/>
      <c r="BJ463" s="62"/>
      <c r="BK463" s="62"/>
      <c r="BL463" s="62"/>
      <c r="BM463" s="62"/>
    </row>
    <row r="464" spans="1:65" s="53" customFormat="1" x14ac:dyDescent="0.2">
      <c r="A464" s="2"/>
      <c r="B464" s="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62"/>
      <c r="AE464" s="317"/>
      <c r="AF464" s="317"/>
      <c r="AG464" s="317"/>
      <c r="AH464" s="317"/>
      <c r="AI464" s="317"/>
      <c r="AJ464" s="317"/>
      <c r="AK464" s="315"/>
      <c r="AL464" s="62"/>
      <c r="AM464" s="62"/>
      <c r="AN464" s="62"/>
      <c r="AO464" s="62"/>
      <c r="AP464" s="62"/>
      <c r="AQ464" s="62"/>
      <c r="AR464" s="62"/>
      <c r="AS464" s="62"/>
      <c r="AT464" s="62"/>
      <c r="AU464" s="62"/>
      <c r="AV464" s="62"/>
      <c r="AW464" s="62"/>
      <c r="AX464" s="62"/>
      <c r="AY464" s="62"/>
      <c r="AZ464" s="62"/>
      <c r="BA464" s="62"/>
      <c r="BB464" s="62"/>
      <c r="BC464" s="62"/>
      <c r="BD464" s="62"/>
      <c r="BE464" s="62"/>
      <c r="BF464" s="62"/>
      <c r="BG464" s="62"/>
      <c r="BH464" s="62"/>
      <c r="BI464" s="62"/>
      <c r="BJ464" s="62"/>
      <c r="BK464" s="62"/>
      <c r="BL464" s="62"/>
      <c r="BM464" s="62"/>
    </row>
    <row r="465" spans="1:65" s="53" customFormat="1" x14ac:dyDescent="0.2">
      <c r="A465" s="2"/>
      <c r="B465" s="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62"/>
      <c r="AE465" s="317"/>
      <c r="AF465" s="317"/>
      <c r="AG465" s="317"/>
      <c r="AH465" s="317"/>
      <c r="AI465" s="317"/>
      <c r="AJ465" s="317"/>
      <c r="AK465" s="315"/>
      <c r="AL465" s="62"/>
      <c r="AM465" s="62"/>
      <c r="AN465" s="62"/>
      <c r="AO465" s="62"/>
      <c r="AP465" s="62"/>
      <c r="AQ465" s="62"/>
      <c r="AR465" s="62"/>
      <c r="AS465" s="62"/>
      <c r="AT465" s="62"/>
      <c r="AU465" s="62"/>
      <c r="AV465" s="62"/>
      <c r="AW465" s="62"/>
      <c r="AX465" s="62"/>
      <c r="AY465" s="62"/>
      <c r="AZ465" s="62"/>
      <c r="BA465" s="62"/>
      <c r="BB465" s="62"/>
      <c r="BC465" s="62"/>
      <c r="BD465" s="62"/>
      <c r="BE465" s="62"/>
      <c r="BF465" s="62"/>
      <c r="BG465" s="62"/>
      <c r="BH465" s="62"/>
      <c r="BI465" s="62"/>
      <c r="BJ465" s="62"/>
      <c r="BK465" s="62"/>
      <c r="BL465" s="62"/>
      <c r="BM465" s="62"/>
    </row>
    <row r="466" spans="1:65" s="53" customFormat="1" x14ac:dyDescent="0.2">
      <c r="A466" s="2"/>
      <c r="B466" s="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62"/>
      <c r="AE466" s="317"/>
      <c r="AF466" s="317"/>
      <c r="AG466" s="317"/>
      <c r="AH466" s="317"/>
      <c r="AI466" s="317"/>
      <c r="AJ466" s="317"/>
      <c r="AK466" s="315"/>
      <c r="AL466" s="62"/>
      <c r="AM466" s="62"/>
      <c r="AN466" s="62"/>
      <c r="AO466" s="62"/>
      <c r="AP466" s="62"/>
      <c r="AQ466" s="62"/>
      <c r="AR466" s="62"/>
      <c r="AS466" s="62"/>
      <c r="AT466" s="62"/>
      <c r="AU466" s="62"/>
      <c r="AV466" s="62"/>
      <c r="AW466" s="62"/>
      <c r="AX466" s="62"/>
      <c r="AY466" s="62"/>
      <c r="AZ466" s="62"/>
      <c r="BA466" s="62"/>
      <c r="BB466" s="62"/>
      <c r="BC466" s="62"/>
      <c r="BD466" s="62"/>
      <c r="BE466" s="62"/>
      <c r="BF466" s="62"/>
      <c r="BG466" s="62"/>
      <c r="BH466" s="62"/>
      <c r="BI466" s="62"/>
      <c r="BJ466" s="62"/>
      <c r="BK466" s="62"/>
      <c r="BL466" s="62"/>
      <c r="BM466" s="62"/>
    </row>
    <row r="467" spans="1:65" s="53" customFormat="1" x14ac:dyDescent="0.2">
      <c r="A467" s="2"/>
      <c r="B467" s="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62"/>
      <c r="AE467" s="317"/>
      <c r="AF467" s="317"/>
      <c r="AG467" s="317"/>
      <c r="AH467" s="317"/>
      <c r="AI467" s="317"/>
      <c r="AJ467" s="317"/>
      <c r="AK467" s="315"/>
      <c r="AL467" s="62"/>
      <c r="AM467" s="62"/>
      <c r="AN467" s="62"/>
      <c r="AO467" s="62"/>
      <c r="AP467" s="62"/>
      <c r="AQ467" s="62"/>
      <c r="AR467" s="62"/>
      <c r="AS467" s="62"/>
      <c r="AT467" s="62"/>
      <c r="AU467" s="62"/>
      <c r="AV467" s="62"/>
      <c r="AW467" s="62"/>
      <c r="AX467" s="62"/>
      <c r="AY467" s="62"/>
      <c r="AZ467" s="62"/>
      <c r="BA467" s="62"/>
      <c r="BB467" s="62"/>
      <c r="BC467" s="62"/>
      <c r="BD467" s="62"/>
      <c r="BE467" s="62"/>
      <c r="BF467" s="62"/>
      <c r="BG467" s="62"/>
      <c r="BH467" s="62"/>
      <c r="BI467" s="62"/>
      <c r="BJ467" s="62"/>
      <c r="BK467" s="62"/>
      <c r="BL467" s="62"/>
      <c r="BM467" s="62"/>
    </row>
    <row r="468" spans="1:65" s="53" customFormat="1" x14ac:dyDescent="0.2">
      <c r="A468" s="2"/>
      <c r="B468" s="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62"/>
      <c r="AE468" s="317"/>
      <c r="AF468" s="317"/>
      <c r="AG468" s="317"/>
      <c r="AH468" s="317"/>
      <c r="AI468" s="317"/>
      <c r="AJ468" s="317"/>
      <c r="AK468" s="315"/>
      <c r="AL468" s="62"/>
      <c r="AM468" s="62"/>
      <c r="AN468" s="62"/>
      <c r="AO468" s="62"/>
      <c r="AP468" s="62"/>
      <c r="AQ468" s="62"/>
      <c r="AR468" s="62"/>
      <c r="AS468" s="62"/>
      <c r="AT468" s="62"/>
      <c r="AU468" s="62"/>
      <c r="AV468" s="62"/>
      <c r="AW468" s="62"/>
      <c r="AX468" s="62"/>
      <c r="AY468" s="62"/>
      <c r="AZ468" s="62"/>
      <c r="BA468" s="62"/>
      <c r="BB468" s="62"/>
      <c r="BC468" s="62"/>
      <c r="BD468" s="62"/>
      <c r="BE468" s="62"/>
      <c r="BF468" s="62"/>
      <c r="BG468" s="62"/>
      <c r="BH468" s="62"/>
      <c r="BI468" s="62"/>
      <c r="BJ468" s="62"/>
      <c r="BK468" s="62"/>
      <c r="BL468" s="62"/>
      <c r="BM468" s="62"/>
    </row>
    <row r="469" spans="1:65" s="53" customFormat="1" x14ac:dyDescent="0.2">
      <c r="A469" s="2"/>
      <c r="B469" s="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62"/>
      <c r="AE469" s="317"/>
      <c r="AF469" s="317"/>
      <c r="AG469" s="317"/>
      <c r="AH469" s="317"/>
      <c r="AI469" s="317"/>
      <c r="AJ469" s="317"/>
      <c r="AK469" s="315"/>
      <c r="AL469" s="62"/>
      <c r="AM469" s="62"/>
      <c r="AN469" s="62"/>
      <c r="AO469" s="62"/>
      <c r="AP469" s="62"/>
      <c r="AQ469" s="62"/>
      <c r="AR469" s="62"/>
      <c r="AS469" s="62"/>
      <c r="AT469" s="62"/>
      <c r="AU469" s="62"/>
      <c r="AV469" s="62"/>
      <c r="AW469" s="62"/>
      <c r="AX469" s="62"/>
      <c r="AY469" s="62"/>
      <c r="AZ469" s="62"/>
      <c r="BA469" s="62"/>
      <c r="BB469" s="62"/>
      <c r="BC469" s="62"/>
      <c r="BD469" s="62"/>
      <c r="BE469" s="62"/>
      <c r="BF469" s="62"/>
      <c r="BG469" s="62"/>
      <c r="BH469" s="62"/>
      <c r="BI469" s="62"/>
      <c r="BJ469" s="62"/>
      <c r="BK469" s="62"/>
      <c r="BL469" s="62"/>
      <c r="BM469" s="62"/>
    </row>
    <row r="470" spans="1:65" s="53" customFormat="1" x14ac:dyDescent="0.2">
      <c r="A470" s="2"/>
      <c r="B470" s="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62"/>
      <c r="AE470" s="317"/>
      <c r="AF470" s="317"/>
      <c r="AG470" s="317"/>
      <c r="AH470" s="317"/>
      <c r="AI470" s="317"/>
      <c r="AJ470" s="317"/>
      <c r="AK470" s="315"/>
      <c r="AL470" s="62"/>
      <c r="AM470" s="62"/>
      <c r="AN470" s="62"/>
      <c r="AO470" s="62"/>
      <c r="AP470" s="62"/>
      <c r="AQ470" s="62"/>
      <c r="AR470" s="62"/>
      <c r="AS470" s="62"/>
      <c r="AT470" s="62"/>
      <c r="AU470" s="62"/>
      <c r="AV470" s="62"/>
      <c r="AW470" s="62"/>
      <c r="AX470" s="62"/>
      <c r="AY470" s="62"/>
      <c r="AZ470" s="62"/>
      <c r="BA470" s="62"/>
      <c r="BB470" s="62"/>
      <c r="BC470" s="62"/>
      <c r="BD470" s="62"/>
      <c r="BE470" s="62"/>
      <c r="BF470" s="62"/>
      <c r="BG470" s="62"/>
      <c r="BH470" s="62"/>
      <c r="BI470" s="62"/>
      <c r="BJ470" s="62"/>
      <c r="BK470" s="62"/>
      <c r="BL470" s="62"/>
      <c r="BM470" s="62"/>
    </row>
    <row r="471" spans="1:65" s="53" customFormat="1" x14ac:dyDescent="0.2">
      <c r="A471" s="2"/>
      <c r="B471" s="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62"/>
      <c r="AE471" s="317"/>
      <c r="AF471" s="317"/>
      <c r="AG471" s="317"/>
      <c r="AH471" s="317"/>
      <c r="AI471" s="317"/>
      <c r="AJ471" s="317"/>
      <c r="AK471" s="315"/>
      <c r="AL471" s="62"/>
      <c r="AM471" s="62"/>
      <c r="AN471" s="62"/>
      <c r="AO471" s="62"/>
      <c r="AP471" s="62"/>
      <c r="AQ471" s="62"/>
      <c r="AR471" s="62"/>
      <c r="AS471" s="62"/>
      <c r="AT471" s="62"/>
      <c r="AU471" s="62"/>
      <c r="AV471" s="62"/>
      <c r="AW471" s="62"/>
      <c r="AX471" s="62"/>
      <c r="AY471" s="62"/>
      <c r="AZ471" s="62"/>
      <c r="BA471" s="62"/>
      <c r="BB471" s="62"/>
      <c r="BC471" s="62"/>
      <c r="BD471" s="62"/>
      <c r="BE471" s="62"/>
      <c r="BF471" s="62"/>
      <c r="BG471" s="62"/>
      <c r="BH471" s="62"/>
      <c r="BI471" s="62"/>
      <c r="BJ471" s="62"/>
      <c r="BK471" s="62"/>
      <c r="BL471" s="62"/>
      <c r="BM471" s="62"/>
    </row>
    <row r="472" spans="1:65" s="53" customFormat="1" x14ac:dyDescent="0.2">
      <c r="A472" s="2"/>
      <c r="B472" s="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62"/>
      <c r="AE472" s="317"/>
      <c r="AF472" s="317"/>
      <c r="AG472" s="317"/>
      <c r="AH472" s="317"/>
      <c r="AI472" s="317"/>
      <c r="AJ472" s="317"/>
      <c r="AK472" s="315"/>
      <c r="AL472" s="62"/>
      <c r="AM472" s="62"/>
      <c r="AN472" s="62"/>
      <c r="AO472" s="62"/>
      <c r="AP472" s="62"/>
      <c r="AQ472" s="62"/>
      <c r="AR472" s="62"/>
      <c r="AS472" s="62"/>
      <c r="AT472" s="62"/>
      <c r="AU472" s="62"/>
      <c r="AV472" s="62"/>
      <c r="AW472" s="62"/>
      <c r="AX472" s="62"/>
      <c r="AY472" s="62"/>
      <c r="AZ472" s="62"/>
      <c r="BA472" s="62"/>
      <c r="BB472" s="62"/>
      <c r="BC472" s="62"/>
      <c r="BD472" s="62"/>
      <c r="BE472" s="62"/>
      <c r="BF472" s="62"/>
      <c r="BG472" s="62"/>
      <c r="BH472" s="62"/>
      <c r="BI472" s="62"/>
      <c r="BJ472" s="62"/>
      <c r="BK472" s="62"/>
      <c r="BL472" s="62"/>
      <c r="BM472" s="62"/>
    </row>
    <row r="473" spans="1:65" s="53" customFormat="1" x14ac:dyDescent="0.2">
      <c r="A473" s="2"/>
      <c r="B473" s="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62"/>
      <c r="AE473" s="317"/>
      <c r="AF473" s="317"/>
      <c r="AG473" s="317"/>
      <c r="AH473" s="317"/>
      <c r="AI473" s="317"/>
      <c r="AJ473" s="317"/>
      <c r="AK473" s="315"/>
      <c r="AL473" s="62"/>
      <c r="AM473" s="62"/>
      <c r="AN473" s="62"/>
      <c r="AO473" s="62"/>
      <c r="AP473" s="62"/>
      <c r="AQ473" s="62"/>
      <c r="AR473" s="62"/>
      <c r="AS473" s="62"/>
      <c r="AT473" s="62"/>
      <c r="AU473" s="62"/>
      <c r="AV473" s="62"/>
      <c r="AW473" s="62"/>
      <c r="AX473" s="62"/>
      <c r="AY473" s="62"/>
      <c r="AZ473" s="62"/>
      <c r="BA473" s="62"/>
      <c r="BB473" s="62"/>
      <c r="BC473" s="62"/>
      <c r="BD473" s="62"/>
      <c r="BE473" s="62"/>
      <c r="BF473" s="62"/>
      <c r="BG473" s="62"/>
      <c r="BH473" s="62"/>
      <c r="BI473" s="62"/>
      <c r="BJ473" s="62"/>
      <c r="BK473" s="62"/>
      <c r="BL473" s="62"/>
      <c r="BM473" s="62"/>
    </row>
    <row r="474" spans="1:65" s="53" customFormat="1" x14ac:dyDescent="0.2">
      <c r="A474" s="2"/>
      <c r="B474" s="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62"/>
      <c r="AE474" s="317"/>
      <c r="AF474" s="317"/>
      <c r="AG474" s="317"/>
      <c r="AH474" s="317"/>
      <c r="AI474" s="317"/>
      <c r="AJ474" s="317"/>
      <c r="AK474" s="315"/>
      <c r="AL474" s="62"/>
      <c r="AM474" s="62"/>
      <c r="AN474" s="62"/>
      <c r="AO474" s="62"/>
      <c r="AP474" s="62"/>
      <c r="AQ474" s="62"/>
      <c r="AR474" s="62"/>
      <c r="AS474" s="62"/>
      <c r="AT474" s="62"/>
      <c r="AU474" s="62"/>
      <c r="AV474" s="62"/>
      <c r="AW474" s="62"/>
      <c r="AX474" s="62"/>
      <c r="AY474" s="62"/>
      <c r="AZ474" s="62"/>
      <c r="BA474" s="62"/>
      <c r="BB474" s="62"/>
      <c r="BC474" s="62"/>
      <c r="BD474" s="62"/>
      <c r="BE474" s="62"/>
      <c r="BF474" s="62"/>
      <c r="BG474" s="62"/>
      <c r="BH474" s="62"/>
      <c r="BI474" s="62"/>
      <c r="BJ474" s="62"/>
      <c r="BK474" s="62"/>
      <c r="BL474" s="62"/>
      <c r="BM474" s="62"/>
    </row>
    <row r="475" spans="1:65" s="53" customFormat="1" x14ac:dyDescent="0.2">
      <c r="A475" s="2"/>
      <c r="B475" s="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62"/>
      <c r="AE475" s="317"/>
      <c r="AF475" s="317"/>
      <c r="AG475" s="317"/>
      <c r="AH475" s="317"/>
      <c r="AI475" s="317"/>
      <c r="AJ475" s="317"/>
      <c r="AK475" s="315"/>
      <c r="AL475" s="62"/>
      <c r="AM475" s="62"/>
      <c r="AN475" s="62"/>
      <c r="AO475" s="62"/>
      <c r="AP475" s="62"/>
      <c r="AQ475" s="62"/>
      <c r="AR475" s="62"/>
      <c r="AS475" s="62"/>
      <c r="AT475" s="62"/>
      <c r="AU475" s="62"/>
      <c r="AV475" s="62"/>
      <c r="AW475" s="62"/>
      <c r="AX475" s="62"/>
      <c r="AY475" s="62"/>
      <c r="AZ475" s="62"/>
      <c r="BA475" s="62"/>
      <c r="BB475" s="62"/>
      <c r="BC475" s="62"/>
      <c r="BD475" s="62"/>
      <c r="BE475" s="62"/>
      <c r="BF475" s="62"/>
      <c r="BG475" s="62"/>
      <c r="BH475" s="62"/>
      <c r="BI475" s="62"/>
      <c r="BJ475" s="62"/>
      <c r="BK475" s="62"/>
      <c r="BL475" s="62"/>
      <c r="BM475" s="62"/>
    </row>
    <row r="476" spans="1:65" s="53" customFormat="1" x14ac:dyDescent="0.2">
      <c r="A476" s="2"/>
      <c r="B476" s="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62"/>
      <c r="AE476" s="317"/>
      <c r="AF476" s="317"/>
      <c r="AG476" s="317"/>
      <c r="AH476" s="317"/>
      <c r="AI476" s="317"/>
      <c r="AJ476" s="317"/>
      <c r="AK476" s="315"/>
      <c r="AL476" s="62"/>
      <c r="AM476" s="62"/>
      <c r="AN476" s="62"/>
      <c r="AO476" s="62"/>
      <c r="AP476" s="62"/>
      <c r="AQ476" s="62"/>
      <c r="AR476" s="62"/>
      <c r="AS476" s="62"/>
      <c r="AT476" s="62"/>
      <c r="AU476" s="62"/>
      <c r="AV476" s="62"/>
      <c r="AW476" s="62"/>
      <c r="AX476" s="62"/>
      <c r="AY476" s="62"/>
      <c r="AZ476" s="62"/>
      <c r="BA476" s="62"/>
      <c r="BB476" s="62"/>
      <c r="BC476" s="62"/>
      <c r="BD476" s="62"/>
      <c r="BE476" s="62"/>
      <c r="BF476" s="62"/>
      <c r="BG476" s="62"/>
      <c r="BH476" s="62"/>
      <c r="BI476" s="62"/>
      <c r="BJ476" s="62"/>
      <c r="BK476" s="62"/>
      <c r="BL476" s="62"/>
      <c r="BM476" s="62"/>
    </row>
    <row r="477" spans="1:65" s="53" customFormat="1" x14ac:dyDescent="0.2">
      <c r="A477" s="2"/>
      <c r="B477" s="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62"/>
      <c r="AE477" s="317"/>
      <c r="AF477" s="317"/>
      <c r="AG477" s="317"/>
      <c r="AH477" s="317"/>
      <c r="AI477" s="317"/>
      <c r="AJ477" s="317"/>
      <c r="AK477" s="315"/>
      <c r="AL477" s="62"/>
      <c r="AM477" s="62"/>
      <c r="AN477" s="62"/>
      <c r="AO477" s="62"/>
      <c r="AP477" s="62"/>
      <c r="AQ477" s="62"/>
      <c r="AR477" s="62"/>
      <c r="AS477" s="62"/>
      <c r="AT477" s="62"/>
      <c r="AU477" s="62"/>
      <c r="AV477" s="62"/>
      <c r="AW477" s="62"/>
      <c r="AX477" s="62"/>
      <c r="AY477" s="62"/>
      <c r="AZ477" s="62"/>
      <c r="BA477" s="62"/>
      <c r="BB477" s="62"/>
      <c r="BC477" s="62"/>
      <c r="BD477" s="62"/>
      <c r="BE477" s="62"/>
      <c r="BF477" s="62"/>
      <c r="BG477" s="62"/>
      <c r="BH477" s="62"/>
      <c r="BI477" s="62"/>
      <c r="BJ477" s="62"/>
      <c r="BK477" s="62"/>
      <c r="BL477" s="62"/>
      <c r="BM477" s="62"/>
    </row>
    <row r="478" spans="1:65" s="53" customFormat="1" x14ac:dyDescent="0.2">
      <c r="A478" s="2"/>
      <c r="B478" s="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62"/>
      <c r="AE478" s="317"/>
      <c r="AF478" s="317"/>
      <c r="AG478" s="317"/>
      <c r="AH478" s="317"/>
      <c r="AI478" s="317"/>
      <c r="AJ478" s="317"/>
      <c r="AK478" s="315"/>
      <c r="AL478" s="62"/>
      <c r="AM478" s="62"/>
      <c r="AN478" s="62"/>
      <c r="AO478" s="62"/>
      <c r="AP478" s="62"/>
      <c r="AQ478" s="62"/>
      <c r="AR478" s="62"/>
      <c r="AS478" s="62"/>
      <c r="AT478" s="62"/>
      <c r="AU478" s="62"/>
      <c r="AV478" s="62"/>
      <c r="AW478" s="62"/>
      <c r="AX478" s="62"/>
      <c r="AY478" s="62"/>
      <c r="AZ478" s="62"/>
      <c r="BA478" s="62"/>
      <c r="BB478" s="62"/>
      <c r="BC478" s="62"/>
      <c r="BD478" s="62"/>
      <c r="BE478" s="62"/>
      <c r="BF478" s="62"/>
      <c r="BG478" s="62"/>
      <c r="BH478" s="62"/>
      <c r="BI478" s="62"/>
      <c r="BJ478" s="62"/>
      <c r="BK478" s="62"/>
      <c r="BL478" s="62"/>
      <c r="BM478" s="62"/>
    </row>
    <row r="479" spans="1:65" s="53" customFormat="1" x14ac:dyDescent="0.2">
      <c r="A479" s="2"/>
      <c r="B479" s="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62"/>
      <c r="AE479" s="317"/>
      <c r="AF479" s="317"/>
      <c r="AG479" s="317"/>
      <c r="AH479" s="317"/>
      <c r="AI479" s="317"/>
      <c r="AJ479" s="317"/>
      <c r="AK479" s="315"/>
      <c r="AL479" s="62"/>
      <c r="AM479" s="62"/>
      <c r="AN479" s="62"/>
      <c r="AO479" s="62"/>
      <c r="AP479" s="62"/>
      <c r="AQ479" s="62"/>
      <c r="AR479" s="62"/>
      <c r="AS479" s="62"/>
      <c r="AT479" s="62"/>
      <c r="AU479" s="62"/>
      <c r="AV479" s="62"/>
      <c r="AW479" s="62"/>
      <c r="AX479" s="62"/>
      <c r="AY479" s="62"/>
      <c r="AZ479" s="62"/>
      <c r="BA479" s="62"/>
      <c r="BB479" s="62"/>
      <c r="BC479" s="62"/>
      <c r="BD479" s="62"/>
      <c r="BE479" s="62"/>
      <c r="BF479" s="62"/>
      <c r="BG479" s="62"/>
      <c r="BH479" s="62"/>
      <c r="BI479" s="62"/>
      <c r="BJ479" s="62"/>
      <c r="BK479" s="62"/>
      <c r="BL479" s="62"/>
      <c r="BM479" s="62"/>
    </row>
    <row r="480" spans="1:65" s="53" customFormat="1" x14ac:dyDescent="0.2">
      <c r="A480" s="2"/>
      <c r="B480" s="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62"/>
      <c r="AE480" s="317"/>
      <c r="AF480" s="317"/>
      <c r="AG480" s="317"/>
      <c r="AH480" s="317"/>
      <c r="AI480" s="317"/>
      <c r="AJ480" s="317"/>
      <c r="AK480" s="315"/>
      <c r="AL480" s="62"/>
      <c r="AM480" s="62"/>
      <c r="AN480" s="62"/>
      <c r="AO480" s="62"/>
      <c r="AP480" s="62"/>
      <c r="AQ480" s="62"/>
      <c r="AR480" s="62"/>
      <c r="AS480" s="62"/>
      <c r="AT480" s="62"/>
      <c r="AU480" s="62"/>
      <c r="AV480" s="62"/>
      <c r="AW480" s="62"/>
      <c r="AX480" s="62"/>
      <c r="AY480" s="62"/>
      <c r="AZ480" s="62"/>
      <c r="BA480" s="62"/>
      <c r="BB480" s="62"/>
      <c r="BC480" s="62"/>
      <c r="BD480" s="62"/>
      <c r="BE480" s="62"/>
      <c r="BF480" s="62"/>
      <c r="BG480" s="62"/>
      <c r="BH480" s="62"/>
      <c r="BI480" s="62"/>
      <c r="BJ480" s="62"/>
      <c r="BK480" s="62"/>
      <c r="BL480" s="62"/>
      <c r="BM480" s="62"/>
    </row>
    <row r="481" spans="1:65" s="53" customFormat="1" x14ac:dyDescent="0.2">
      <c r="A481" s="2"/>
      <c r="B481" s="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62"/>
      <c r="AE481" s="317"/>
      <c r="AF481" s="317"/>
      <c r="AG481" s="317"/>
      <c r="AH481" s="317"/>
      <c r="AI481" s="317"/>
      <c r="AJ481" s="317"/>
      <c r="AK481" s="315"/>
      <c r="AL481" s="62"/>
      <c r="AM481" s="62"/>
      <c r="AN481" s="62"/>
      <c r="AO481" s="62"/>
      <c r="AP481" s="62"/>
      <c r="AQ481" s="62"/>
      <c r="AR481" s="62"/>
      <c r="AS481" s="62"/>
      <c r="AT481" s="62"/>
      <c r="AU481" s="62"/>
      <c r="AV481" s="62"/>
      <c r="AW481" s="62"/>
      <c r="AX481" s="62"/>
      <c r="AY481" s="62"/>
      <c r="AZ481" s="62"/>
      <c r="BA481" s="62"/>
      <c r="BB481" s="62"/>
      <c r="BC481" s="62"/>
      <c r="BD481" s="62"/>
      <c r="BE481" s="62"/>
      <c r="BF481" s="62"/>
      <c r="BG481" s="62"/>
      <c r="BH481" s="62"/>
      <c r="BI481" s="62"/>
      <c r="BJ481" s="62"/>
      <c r="BK481" s="62"/>
      <c r="BL481" s="62"/>
      <c r="BM481" s="62"/>
    </row>
    <row r="482" spans="1:65" s="53" customFormat="1" x14ac:dyDescent="0.2">
      <c r="A482" s="2"/>
      <c r="B482" s="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62"/>
      <c r="AE482" s="317"/>
      <c r="AF482" s="317"/>
      <c r="AG482" s="317"/>
      <c r="AH482" s="317"/>
      <c r="AI482" s="317"/>
      <c r="AJ482" s="317"/>
      <c r="AK482" s="315"/>
      <c r="AL482" s="62"/>
      <c r="AM482" s="62"/>
      <c r="AN482" s="62"/>
      <c r="AO482" s="62"/>
      <c r="AP482" s="62"/>
      <c r="AQ482" s="62"/>
      <c r="AR482" s="62"/>
      <c r="AS482" s="62"/>
      <c r="AT482" s="62"/>
      <c r="AU482" s="62"/>
      <c r="AV482" s="62"/>
      <c r="AW482" s="62"/>
      <c r="AX482" s="62"/>
      <c r="AY482" s="62"/>
      <c r="AZ482" s="62"/>
      <c r="BA482" s="62"/>
      <c r="BB482" s="62"/>
      <c r="BC482" s="62"/>
      <c r="BD482" s="62"/>
      <c r="BE482" s="62"/>
      <c r="BF482" s="62"/>
      <c r="BG482" s="62"/>
      <c r="BH482" s="62"/>
      <c r="BI482" s="62"/>
      <c r="BJ482" s="62"/>
      <c r="BK482" s="62"/>
      <c r="BL482" s="62"/>
      <c r="BM482" s="62"/>
    </row>
    <row r="483" spans="1:65" s="53" customFormat="1" x14ac:dyDescent="0.2">
      <c r="A483" s="2"/>
      <c r="B483" s="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62"/>
      <c r="AE483" s="317"/>
      <c r="AF483" s="317"/>
      <c r="AG483" s="317"/>
      <c r="AH483" s="317"/>
      <c r="AI483" s="317"/>
      <c r="AJ483" s="317"/>
      <c r="AK483" s="315"/>
      <c r="AL483" s="62"/>
      <c r="AM483" s="62"/>
      <c r="AN483" s="62"/>
      <c r="AO483" s="62"/>
      <c r="AP483" s="62"/>
      <c r="AQ483" s="62"/>
      <c r="AR483" s="62"/>
      <c r="AS483" s="62"/>
      <c r="AT483" s="62"/>
      <c r="AU483" s="62"/>
      <c r="AV483" s="62"/>
      <c r="AW483" s="62"/>
      <c r="AX483" s="62"/>
      <c r="AY483" s="62"/>
      <c r="AZ483" s="62"/>
      <c r="BA483" s="62"/>
      <c r="BB483" s="62"/>
      <c r="BC483" s="62"/>
      <c r="BD483" s="62"/>
      <c r="BE483" s="62"/>
      <c r="BF483" s="62"/>
      <c r="BG483" s="62"/>
      <c r="BH483" s="62"/>
      <c r="BI483" s="62"/>
      <c r="BJ483" s="62"/>
      <c r="BK483" s="62"/>
      <c r="BL483" s="62"/>
      <c r="BM483" s="62"/>
    </row>
    <row r="484" spans="1:65" s="53" customFormat="1" x14ac:dyDescent="0.2">
      <c r="A484" s="2"/>
      <c r="B484" s="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62"/>
      <c r="AE484" s="317"/>
      <c r="AF484" s="317"/>
      <c r="AG484" s="317"/>
      <c r="AH484" s="317"/>
      <c r="AI484" s="317"/>
      <c r="AJ484" s="317"/>
      <c r="AK484" s="315"/>
      <c r="AL484" s="62"/>
      <c r="AM484" s="62"/>
      <c r="AN484" s="62"/>
      <c r="AO484" s="62"/>
      <c r="AP484" s="62"/>
      <c r="AQ484" s="62"/>
      <c r="AR484" s="62"/>
      <c r="AS484" s="62"/>
      <c r="AT484" s="62"/>
      <c r="AU484" s="62"/>
      <c r="AV484" s="62"/>
      <c r="AW484" s="62"/>
      <c r="AX484" s="62"/>
      <c r="AY484" s="62"/>
      <c r="AZ484" s="62"/>
      <c r="BA484" s="62"/>
      <c r="BB484" s="62"/>
      <c r="BC484" s="62"/>
      <c r="BD484" s="62"/>
      <c r="BE484" s="62"/>
      <c r="BF484" s="62"/>
      <c r="BG484" s="62"/>
      <c r="BH484" s="62"/>
      <c r="BI484" s="62"/>
      <c r="BJ484" s="62"/>
      <c r="BK484" s="62"/>
      <c r="BL484" s="62"/>
      <c r="BM484" s="62"/>
    </row>
    <row r="485" spans="1:65" s="53" customFormat="1" x14ac:dyDescent="0.2">
      <c r="A485" s="2"/>
      <c r="B485" s="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62"/>
      <c r="AE485" s="317"/>
      <c r="AF485" s="317"/>
      <c r="AG485" s="317"/>
      <c r="AH485" s="317"/>
      <c r="AI485" s="317"/>
      <c r="AJ485" s="317"/>
      <c r="AK485" s="315"/>
      <c r="AL485" s="62"/>
      <c r="AM485" s="62"/>
      <c r="AN485" s="62"/>
      <c r="AO485" s="62"/>
      <c r="AP485" s="62"/>
      <c r="AQ485" s="62"/>
      <c r="AR485" s="62"/>
      <c r="AS485" s="62"/>
      <c r="AT485" s="62"/>
      <c r="AU485" s="62"/>
      <c r="AV485" s="62"/>
      <c r="AW485" s="62"/>
      <c r="AX485" s="62"/>
      <c r="AY485" s="62"/>
      <c r="AZ485" s="62"/>
      <c r="BA485" s="62"/>
      <c r="BB485" s="62"/>
      <c r="BC485" s="62"/>
      <c r="BD485" s="62"/>
      <c r="BE485" s="62"/>
      <c r="BF485" s="62"/>
      <c r="BG485" s="62"/>
      <c r="BH485" s="62"/>
      <c r="BI485" s="62"/>
      <c r="BJ485" s="62"/>
      <c r="BK485" s="62"/>
      <c r="BL485" s="62"/>
      <c r="BM485" s="62"/>
    </row>
    <row r="486" spans="1:65" s="53" customFormat="1" x14ac:dyDescent="0.2">
      <c r="A486" s="2"/>
      <c r="B486" s="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62"/>
      <c r="AE486" s="317"/>
      <c r="AF486" s="317"/>
      <c r="AG486" s="317"/>
      <c r="AH486" s="317"/>
      <c r="AI486" s="317"/>
      <c r="AJ486" s="317"/>
      <c r="AK486" s="315"/>
      <c r="AL486" s="62"/>
      <c r="AM486" s="62"/>
      <c r="AN486" s="62"/>
      <c r="AO486" s="62"/>
      <c r="AP486" s="62"/>
      <c r="AQ486" s="62"/>
      <c r="AR486" s="62"/>
      <c r="AS486" s="62"/>
      <c r="AT486" s="62"/>
      <c r="AU486" s="62"/>
      <c r="AV486" s="62"/>
      <c r="AW486" s="62"/>
      <c r="AX486" s="62"/>
      <c r="AY486" s="62"/>
      <c r="AZ486" s="62"/>
      <c r="BA486" s="62"/>
      <c r="BB486" s="62"/>
      <c r="BC486" s="62"/>
      <c r="BD486" s="62"/>
      <c r="BE486" s="62"/>
      <c r="BF486" s="62"/>
      <c r="BG486" s="62"/>
      <c r="BH486" s="62"/>
      <c r="BI486" s="62"/>
      <c r="BJ486" s="62"/>
      <c r="BK486" s="62"/>
      <c r="BL486" s="62"/>
      <c r="BM486" s="62"/>
    </row>
    <row r="487" spans="1:65" s="53" customFormat="1" x14ac:dyDescent="0.2">
      <c r="A487" s="2"/>
      <c r="B487" s="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62"/>
      <c r="AE487" s="317"/>
      <c r="AF487" s="317"/>
      <c r="AG487" s="317"/>
      <c r="AH487" s="317"/>
      <c r="AI487" s="317"/>
      <c r="AJ487" s="317"/>
      <c r="AK487" s="315"/>
      <c r="AL487" s="62"/>
      <c r="AM487" s="62"/>
      <c r="AN487" s="62"/>
      <c r="AO487" s="62"/>
      <c r="AP487" s="62"/>
      <c r="AQ487" s="62"/>
      <c r="AR487" s="62"/>
      <c r="AS487" s="62"/>
      <c r="AT487" s="62"/>
      <c r="AU487" s="62"/>
      <c r="AV487" s="62"/>
      <c r="AW487" s="62"/>
      <c r="AX487" s="62"/>
      <c r="AY487" s="62"/>
      <c r="AZ487" s="62"/>
      <c r="BA487" s="62"/>
      <c r="BB487" s="62"/>
      <c r="BC487" s="62"/>
      <c r="BD487" s="62"/>
      <c r="BE487" s="62"/>
      <c r="BF487" s="62"/>
      <c r="BG487" s="62"/>
      <c r="BH487" s="62"/>
      <c r="BI487" s="62"/>
      <c r="BJ487" s="62"/>
      <c r="BK487" s="62"/>
      <c r="BL487" s="62"/>
      <c r="BM487" s="62"/>
    </row>
    <row r="488" spans="1:65" s="53" customFormat="1" x14ac:dyDescent="0.2">
      <c r="A488" s="2"/>
      <c r="B488" s="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62"/>
      <c r="AE488" s="317"/>
      <c r="AF488" s="317"/>
      <c r="AG488" s="317"/>
      <c r="AH488" s="317"/>
      <c r="AI488" s="317"/>
      <c r="AJ488" s="317"/>
      <c r="AK488" s="315"/>
      <c r="AL488" s="62"/>
      <c r="AM488" s="62"/>
      <c r="AN488" s="62"/>
      <c r="AO488" s="62"/>
      <c r="AP488" s="62"/>
      <c r="AQ488" s="62"/>
      <c r="AR488" s="62"/>
      <c r="AS488" s="62"/>
      <c r="AT488" s="62"/>
      <c r="AU488" s="62"/>
      <c r="AV488" s="62"/>
      <c r="AW488" s="62"/>
      <c r="AX488" s="62"/>
      <c r="AY488" s="62"/>
      <c r="AZ488" s="62"/>
      <c r="BA488" s="62"/>
      <c r="BB488" s="62"/>
      <c r="BC488" s="62"/>
      <c r="BD488" s="62"/>
      <c r="BE488" s="62"/>
      <c r="BF488" s="62"/>
      <c r="BG488" s="62"/>
      <c r="BH488" s="62"/>
      <c r="BI488" s="62"/>
      <c r="BJ488" s="62"/>
      <c r="BK488" s="62"/>
      <c r="BL488" s="62"/>
      <c r="BM488" s="62"/>
    </row>
    <row r="489" spans="1:65" s="53" customFormat="1" x14ac:dyDescent="0.2">
      <c r="A489" s="2"/>
      <c r="B489" s="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62"/>
      <c r="AE489" s="317"/>
      <c r="AF489" s="317"/>
      <c r="AG489" s="317"/>
      <c r="AH489" s="317"/>
      <c r="AI489" s="317"/>
      <c r="AJ489" s="317"/>
      <c r="AK489" s="315"/>
      <c r="AL489" s="62"/>
      <c r="AM489" s="62"/>
      <c r="AN489" s="62"/>
      <c r="AO489" s="62"/>
      <c r="AP489" s="62"/>
      <c r="AQ489" s="62"/>
      <c r="AR489" s="62"/>
      <c r="AS489" s="62"/>
      <c r="AT489" s="62"/>
      <c r="AU489" s="62"/>
      <c r="AV489" s="62"/>
      <c r="AW489" s="62"/>
      <c r="AX489" s="62"/>
      <c r="AY489" s="62"/>
      <c r="AZ489" s="62"/>
      <c r="BA489" s="62"/>
      <c r="BB489" s="62"/>
      <c r="BC489" s="62"/>
      <c r="BD489" s="62"/>
      <c r="BE489" s="62"/>
      <c r="BF489" s="62"/>
      <c r="BG489" s="62"/>
      <c r="BH489" s="62"/>
      <c r="BI489" s="62"/>
      <c r="BJ489" s="62"/>
      <c r="BK489" s="62"/>
      <c r="BL489" s="62"/>
      <c r="BM489" s="62"/>
    </row>
    <row r="490" spans="1:65" s="53" customFormat="1" x14ac:dyDescent="0.2">
      <c r="A490" s="2"/>
      <c r="B490" s="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62"/>
      <c r="AE490" s="317"/>
      <c r="AF490" s="317"/>
      <c r="AG490" s="317"/>
      <c r="AH490" s="317"/>
      <c r="AI490" s="317"/>
      <c r="AJ490" s="317"/>
      <c r="AK490" s="315"/>
      <c r="AL490" s="62"/>
      <c r="AM490" s="62"/>
      <c r="AN490" s="62"/>
      <c r="AO490" s="62"/>
      <c r="AP490" s="62"/>
      <c r="AQ490" s="62"/>
      <c r="AR490" s="62"/>
      <c r="AS490" s="62"/>
      <c r="AT490" s="62"/>
      <c r="AU490" s="62"/>
      <c r="AV490" s="62"/>
      <c r="AW490" s="62"/>
      <c r="AX490" s="62"/>
      <c r="AY490" s="62"/>
      <c r="AZ490" s="62"/>
      <c r="BA490" s="62"/>
      <c r="BB490" s="62"/>
      <c r="BC490" s="62"/>
      <c r="BD490" s="62"/>
      <c r="BE490" s="62"/>
      <c r="BF490" s="62"/>
      <c r="BG490" s="62"/>
      <c r="BH490" s="62"/>
      <c r="BI490" s="62"/>
      <c r="BJ490" s="62"/>
      <c r="BK490" s="62"/>
      <c r="BL490" s="62"/>
      <c r="BM490" s="62"/>
    </row>
    <row r="491" spans="1:65" s="53" customFormat="1" x14ac:dyDescent="0.2">
      <c r="A491" s="2"/>
      <c r="B491" s="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62"/>
      <c r="AE491" s="317"/>
      <c r="AF491" s="317"/>
      <c r="AG491" s="317"/>
      <c r="AH491" s="317"/>
      <c r="AI491" s="317"/>
      <c r="AJ491" s="317"/>
      <c r="AK491" s="315"/>
      <c r="AL491" s="62"/>
      <c r="AM491" s="62"/>
      <c r="AN491" s="62"/>
      <c r="AO491" s="62"/>
      <c r="AP491" s="62"/>
      <c r="AQ491" s="62"/>
      <c r="AR491" s="62"/>
      <c r="AS491" s="62"/>
      <c r="AT491" s="62"/>
      <c r="AU491" s="62"/>
      <c r="AV491" s="62"/>
      <c r="AW491" s="62"/>
      <c r="AX491" s="62"/>
      <c r="AY491" s="62"/>
      <c r="AZ491" s="62"/>
      <c r="BA491" s="62"/>
      <c r="BB491" s="62"/>
      <c r="BC491" s="62"/>
      <c r="BD491" s="62"/>
      <c r="BE491" s="62"/>
      <c r="BF491" s="62"/>
      <c r="BG491" s="62"/>
      <c r="BH491" s="62"/>
      <c r="BI491" s="62"/>
      <c r="BJ491" s="62"/>
      <c r="BK491" s="62"/>
      <c r="BL491" s="62"/>
      <c r="BM491" s="62"/>
    </row>
    <row r="492" spans="1:65" s="53" customFormat="1" x14ac:dyDescent="0.2">
      <c r="A492" s="2"/>
      <c r="B492" s="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62"/>
      <c r="AE492" s="317"/>
      <c r="AF492" s="317"/>
      <c r="AG492" s="317"/>
      <c r="AH492" s="317"/>
      <c r="AI492" s="317"/>
      <c r="AJ492" s="317"/>
      <c r="AK492" s="315"/>
      <c r="AL492" s="62"/>
      <c r="AM492" s="62"/>
      <c r="AN492" s="62"/>
      <c r="AO492" s="62"/>
      <c r="AP492" s="62"/>
      <c r="AQ492" s="62"/>
      <c r="AR492" s="62"/>
      <c r="AS492" s="62"/>
      <c r="AT492" s="62"/>
      <c r="AU492" s="62"/>
      <c r="AV492" s="62"/>
      <c r="AW492" s="62"/>
      <c r="AX492" s="62"/>
      <c r="AY492" s="62"/>
      <c r="AZ492" s="62"/>
      <c r="BA492" s="62"/>
      <c r="BB492" s="62"/>
      <c r="BC492" s="62"/>
      <c r="BD492" s="62"/>
      <c r="BE492" s="62"/>
      <c r="BF492" s="62"/>
      <c r="BG492" s="62"/>
      <c r="BH492" s="62"/>
      <c r="BI492" s="62"/>
      <c r="BJ492" s="62"/>
      <c r="BK492" s="62"/>
      <c r="BL492" s="62"/>
      <c r="BM492" s="62"/>
    </row>
    <row r="493" spans="1:65" s="53" customFormat="1" x14ac:dyDescent="0.2">
      <c r="A493" s="2"/>
      <c r="B493" s="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62"/>
      <c r="AE493" s="317"/>
      <c r="AF493" s="317"/>
      <c r="AG493" s="317"/>
      <c r="AH493" s="317"/>
      <c r="AI493" s="317"/>
      <c r="AJ493" s="317"/>
      <c r="AK493" s="315"/>
      <c r="AL493" s="62"/>
      <c r="AM493" s="62"/>
      <c r="AN493" s="62"/>
      <c r="AO493" s="62"/>
      <c r="AP493" s="62"/>
      <c r="AQ493" s="62"/>
      <c r="AR493" s="62"/>
      <c r="AS493" s="62"/>
      <c r="AT493" s="62"/>
      <c r="AU493" s="62"/>
      <c r="AV493" s="62"/>
      <c r="AW493" s="62"/>
      <c r="AX493" s="62"/>
      <c r="AY493" s="62"/>
      <c r="AZ493" s="62"/>
      <c r="BA493" s="62"/>
      <c r="BB493" s="62"/>
      <c r="BC493" s="62"/>
      <c r="BD493" s="62"/>
      <c r="BE493" s="62"/>
      <c r="BF493" s="62"/>
      <c r="BG493" s="62"/>
      <c r="BH493" s="62"/>
      <c r="BI493" s="62"/>
      <c r="BJ493" s="62"/>
      <c r="BK493" s="62"/>
      <c r="BL493" s="62"/>
      <c r="BM493" s="62"/>
    </row>
    <row r="494" spans="1:65" s="53" customFormat="1" x14ac:dyDescent="0.2">
      <c r="A494" s="2"/>
      <c r="B494" s="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62"/>
      <c r="AE494" s="317"/>
      <c r="AF494" s="317"/>
      <c r="AG494" s="317"/>
      <c r="AH494" s="317"/>
      <c r="AI494" s="317"/>
      <c r="AJ494" s="317"/>
      <c r="AK494" s="315"/>
      <c r="AL494" s="62"/>
      <c r="AM494" s="62"/>
      <c r="AN494" s="62"/>
      <c r="AO494" s="62"/>
      <c r="AP494" s="62"/>
      <c r="AQ494" s="62"/>
      <c r="AR494" s="62"/>
      <c r="AS494" s="62"/>
      <c r="AT494" s="62"/>
      <c r="AU494" s="62"/>
      <c r="AV494" s="62"/>
      <c r="AW494" s="62"/>
      <c r="AX494" s="62"/>
      <c r="AY494" s="62"/>
      <c r="AZ494" s="62"/>
      <c r="BA494" s="62"/>
      <c r="BB494" s="62"/>
      <c r="BC494" s="62"/>
      <c r="BD494" s="62"/>
      <c r="BE494" s="62"/>
      <c r="BF494" s="62"/>
      <c r="BG494" s="62"/>
      <c r="BH494" s="62"/>
      <c r="BI494" s="62"/>
      <c r="BJ494" s="62"/>
      <c r="BK494" s="62"/>
      <c r="BL494" s="62"/>
      <c r="BM494" s="62"/>
    </row>
    <row r="495" spans="1:65" s="53" customFormat="1" x14ac:dyDescent="0.2">
      <c r="A495" s="2"/>
      <c r="B495" s="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62"/>
      <c r="AE495" s="317"/>
      <c r="AF495" s="317"/>
      <c r="AG495" s="317"/>
      <c r="AH495" s="317"/>
      <c r="AI495" s="317"/>
      <c r="AJ495" s="317"/>
      <c r="AK495" s="315"/>
      <c r="AL495" s="62"/>
      <c r="AM495" s="62"/>
      <c r="AN495" s="62"/>
      <c r="AO495" s="62"/>
      <c r="AP495" s="62"/>
      <c r="AQ495" s="62"/>
      <c r="AR495" s="62"/>
      <c r="AS495" s="62"/>
      <c r="AT495" s="62"/>
      <c r="AU495" s="62"/>
      <c r="AV495" s="62"/>
      <c r="AW495" s="62"/>
      <c r="AX495" s="62"/>
      <c r="AY495" s="62"/>
      <c r="AZ495" s="62"/>
      <c r="BA495" s="62"/>
      <c r="BB495" s="62"/>
      <c r="BC495" s="62"/>
      <c r="BD495" s="62"/>
      <c r="BE495" s="62"/>
      <c r="BF495" s="62"/>
      <c r="BG495" s="62"/>
      <c r="BH495" s="62"/>
      <c r="BI495" s="62"/>
      <c r="BJ495" s="62"/>
      <c r="BK495" s="62"/>
      <c r="BL495" s="62"/>
      <c r="BM495" s="62"/>
    </row>
    <row r="496" spans="1:65" s="53" customFormat="1" x14ac:dyDescent="0.2">
      <c r="A496" s="2"/>
      <c r="B496" s="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62"/>
      <c r="AE496" s="317"/>
      <c r="AF496" s="317"/>
      <c r="AG496" s="317"/>
      <c r="AH496" s="317"/>
      <c r="AI496" s="317"/>
      <c r="AJ496" s="317"/>
      <c r="AK496" s="315"/>
      <c r="AL496" s="62"/>
      <c r="AM496" s="62"/>
      <c r="AN496" s="62"/>
      <c r="AO496" s="62"/>
      <c r="AP496" s="62"/>
      <c r="AQ496" s="62"/>
      <c r="AR496" s="62"/>
      <c r="AS496" s="62"/>
      <c r="AT496" s="62"/>
      <c r="AU496" s="62"/>
      <c r="AV496" s="62"/>
      <c r="AW496" s="62"/>
      <c r="AX496" s="62"/>
      <c r="AY496" s="62"/>
      <c r="AZ496" s="62"/>
      <c r="BA496" s="62"/>
      <c r="BB496" s="62"/>
      <c r="BC496" s="62"/>
      <c r="BD496" s="62"/>
      <c r="BE496" s="62"/>
      <c r="BF496" s="62"/>
      <c r="BG496" s="62"/>
      <c r="BH496" s="62"/>
      <c r="BI496" s="62"/>
      <c r="BJ496" s="62"/>
      <c r="BK496" s="62"/>
      <c r="BL496" s="62"/>
      <c r="BM496" s="62"/>
    </row>
    <row r="497" spans="1:65" s="53" customFormat="1" x14ac:dyDescent="0.2">
      <c r="A497" s="2"/>
      <c r="B497" s="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62"/>
      <c r="AE497" s="317"/>
      <c r="AF497" s="317"/>
      <c r="AG497" s="317"/>
      <c r="AH497" s="317"/>
      <c r="AI497" s="317"/>
      <c r="AJ497" s="317"/>
      <c r="AK497" s="315"/>
      <c r="AL497" s="62"/>
      <c r="AM497" s="62"/>
      <c r="AN497" s="62"/>
      <c r="AO497" s="62"/>
      <c r="AP497" s="62"/>
      <c r="AQ497" s="62"/>
      <c r="AR497" s="62"/>
      <c r="AS497" s="62"/>
      <c r="AT497" s="62"/>
      <c r="AU497" s="62"/>
      <c r="AV497" s="62"/>
      <c r="AW497" s="62"/>
      <c r="AX497" s="62"/>
      <c r="AY497" s="62"/>
      <c r="AZ497" s="62"/>
      <c r="BA497" s="62"/>
      <c r="BB497" s="62"/>
      <c r="BC497" s="62"/>
      <c r="BD497" s="62"/>
      <c r="BE497" s="62"/>
      <c r="BF497" s="62"/>
      <c r="BG497" s="62"/>
      <c r="BH497" s="62"/>
      <c r="BI497" s="62"/>
      <c r="BJ497" s="62"/>
      <c r="BK497" s="62"/>
      <c r="BL497" s="62"/>
      <c r="BM497" s="62"/>
    </row>
    <row r="498" spans="1:65" s="53" customFormat="1" x14ac:dyDescent="0.2">
      <c r="A498" s="2"/>
      <c r="B498" s="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62"/>
      <c r="AE498" s="317"/>
      <c r="AF498" s="317"/>
      <c r="AG498" s="317"/>
      <c r="AH498" s="317"/>
      <c r="AI498" s="317"/>
      <c r="AJ498" s="317"/>
      <c r="AK498" s="315"/>
      <c r="AL498" s="62"/>
      <c r="AM498" s="62"/>
      <c r="AN498" s="62"/>
      <c r="AO498" s="62"/>
      <c r="AP498" s="62"/>
      <c r="AQ498" s="62"/>
      <c r="AR498" s="62"/>
      <c r="AS498" s="62"/>
      <c r="AT498" s="62"/>
      <c r="AU498" s="62"/>
      <c r="AV498" s="62"/>
      <c r="AW498" s="62"/>
      <c r="AX498" s="62"/>
      <c r="AY498" s="62"/>
      <c r="AZ498" s="62"/>
      <c r="BA498" s="62"/>
      <c r="BB498" s="62"/>
      <c r="BC498" s="62"/>
      <c r="BD498" s="62"/>
      <c r="BE498" s="62"/>
      <c r="BF498" s="62"/>
      <c r="BG498" s="62"/>
      <c r="BH498" s="62"/>
      <c r="BI498" s="62"/>
      <c r="BJ498" s="62"/>
      <c r="BK498" s="62"/>
      <c r="BL498" s="62"/>
      <c r="BM498" s="62"/>
    </row>
    <row r="499" spans="1:65" s="53" customFormat="1" x14ac:dyDescent="0.2">
      <c r="A499" s="2"/>
      <c r="B499" s="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62"/>
      <c r="AE499" s="317"/>
      <c r="AF499" s="317"/>
      <c r="AG499" s="317"/>
      <c r="AH499" s="317"/>
      <c r="AI499" s="317"/>
      <c r="AJ499" s="317"/>
      <c r="AK499" s="315"/>
      <c r="AL499" s="62"/>
      <c r="AM499" s="62"/>
      <c r="AN499" s="62"/>
      <c r="AO499" s="62"/>
      <c r="AP499" s="62"/>
      <c r="AQ499" s="62"/>
      <c r="AR499" s="62"/>
      <c r="AS499" s="62"/>
      <c r="AT499" s="62"/>
      <c r="AU499" s="62"/>
      <c r="AV499" s="62"/>
      <c r="AW499" s="62"/>
      <c r="AX499" s="62"/>
      <c r="AY499" s="62"/>
      <c r="AZ499" s="62"/>
      <c r="BA499" s="62"/>
      <c r="BB499" s="62"/>
      <c r="BC499" s="62"/>
      <c r="BD499" s="62"/>
      <c r="BE499" s="62"/>
      <c r="BF499" s="62"/>
      <c r="BG499" s="62"/>
      <c r="BH499" s="62"/>
      <c r="BI499" s="62"/>
      <c r="BJ499" s="62"/>
      <c r="BK499" s="62"/>
      <c r="BL499" s="62"/>
      <c r="BM499" s="62"/>
    </row>
    <row r="500" spans="1:65" s="53" customFormat="1" x14ac:dyDescent="0.2">
      <c r="A500" s="2"/>
      <c r="B500" s="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62"/>
      <c r="AE500" s="317"/>
      <c r="AF500" s="317"/>
      <c r="AG500" s="317"/>
      <c r="AH500" s="317"/>
      <c r="AI500" s="317"/>
      <c r="AJ500" s="317"/>
      <c r="AK500" s="315"/>
      <c r="AL500" s="62"/>
      <c r="AM500" s="62"/>
      <c r="AN500" s="62"/>
      <c r="AO500" s="62"/>
      <c r="AP500" s="62"/>
      <c r="AQ500" s="62"/>
      <c r="AR500" s="62"/>
      <c r="AS500" s="62"/>
      <c r="AT500" s="62"/>
      <c r="AU500" s="62"/>
      <c r="AV500" s="62"/>
      <c r="AW500" s="62"/>
      <c r="AX500" s="62"/>
      <c r="AY500" s="62"/>
      <c r="AZ500" s="62"/>
      <c r="BA500" s="62"/>
      <c r="BB500" s="62"/>
      <c r="BC500" s="62"/>
      <c r="BD500" s="62"/>
      <c r="BE500" s="62"/>
      <c r="BF500" s="62"/>
      <c r="BG500" s="62"/>
      <c r="BH500" s="62"/>
      <c r="BI500" s="62"/>
      <c r="BJ500" s="62"/>
      <c r="BK500" s="62"/>
      <c r="BL500" s="62"/>
      <c r="BM500" s="62"/>
    </row>
    <row r="501" spans="1:65" s="53" customFormat="1" x14ac:dyDescent="0.2">
      <c r="A501" s="2"/>
      <c r="B501" s="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62"/>
      <c r="AE501" s="317"/>
      <c r="AF501" s="317"/>
      <c r="AG501" s="317"/>
      <c r="AH501" s="317"/>
      <c r="AI501" s="317"/>
      <c r="AJ501" s="317"/>
      <c r="AK501" s="315"/>
      <c r="AL501" s="62"/>
      <c r="AM501" s="62"/>
      <c r="AN501" s="62"/>
      <c r="AO501" s="62"/>
      <c r="AP501" s="62"/>
      <c r="AQ501" s="62"/>
      <c r="AR501" s="62"/>
      <c r="AS501" s="62"/>
      <c r="AT501" s="62"/>
      <c r="AU501" s="62"/>
      <c r="AV501" s="62"/>
      <c r="AW501" s="62"/>
      <c r="AX501" s="62"/>
      <c r="AY501" s="62"/>
      <c r="AZ501" s="62"/>
      <c r="BA501" s="62"/>
      <c r="BB501" s="62"/>
      <c r="BC501" s="62"/>
      <c r="BD501" s="62"/>
      <c r="BE501" s="62"/>
      <c r="BF501" s="62"/>
      <c r="BG501" s="62"/>
      <c r="BH501" s="62"/>
      <c r="BI501" s="62"/>
      <c r="BJ501" s="62"/>
      <c r="BK501" s="62"/>
      <c r="BL501" s="62"/>
      <c r="BM501" s="62"/>
    </row>
    <row r="502" spans="1:65" s="53" customFormat="1" x14ac:dyDescent="0.2">
      <c r="A502" s="2"/>
      <c r="B502" s="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62"/>
      <c r="AE502" s="317"/>
      <c r="AF502" s="317"/>
      <c r="AG502" s="317"/>
      <c r="AH502" s="317"/>
      <c r="AI502" s="317"/>
      <c r="AJ502" s="317"/>
      <c r="AK502" s="315"/>
      <c r="AL502" s="62"/>
      <c r="AM502" s="62"/>
      <c r="AN502" s="62"/>
      <c r="AO502" s="62"/>
      <c r="AP502" s="62"/>
      <c r="AQ502" s="62"/>
      <c r="AR502" s="62"/>
      <c r="AS502" s="62"/>
      <c r="AT502" s="62"/>
      <c r="AU502" s="62"/>
      <c r="AV502" s="62"/>
      <c r="AW502" s="62"/>
      <c r="AX502" s="62"/>
      <c r="AY502" s="62"/>
      <c r="AZ502" s="62"/>
      <c r="BA502" s="62"/>
      <c r="BB502" s="62"/>
      <c r="BC502" s="62"/>
      <c r="BD502" s="62"/>
      <c r="BE502" s="62"/>
      <c r="BF502" s="62"/>
      <c r="BG502" s="62"/>
      <c r="BH502" s="62"/>
      <c r="BI502" s="62"/>
      <c r="BJ502" s="62"/>
      <c r="BK502" s="62"/>
      <c r="BL502" s="62"/>
      <c r="BM502" s="62"/>
    </row>
    <row r="503" spans="1:65" s="53" customFormat="1" x14ac:dyDescent="0.2">
      <c r="A503" s="2"/>
      <c r="B503" s="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62"/>
      <c r="AE503" s="317"/>
      <c r="AF503" s="317"/>
      <c r="AG503" s="317"/>
      <c r="AH503" s="317"/>
      <c r="AI503" s="317"/>
      <c r="AJ503" s="317"/>
      <c r="AK503" s="315"/>
      <c r="AL503" s="62"/>
      <c r="AM503" s="62"/>
      <c r="AN503" s="62"/>
      <c r="AO503" s="62"/>
      <c r="AP503" s="62"/>
      <c r="AQ503" s="62"/>
      <c r="AR503" s="62"/>
      <c r="AS503" s="62"/>
      <c r="AT503" s="62"/>
      <c r="AU503" s="62"/>
      <c r="AV503" s="62"/>
      <c r="AW503" s="62"/>
      <c r="AX503" s="62"/>
      <c r="AY503" s="62"/>
      <c r="AZ503" s="62"/>
      <c r="BA503" s="62"/>
      <c r="BB503" s="62"/>
      <c r="BC503" s="62"/>
      <c r="BD503" s="62"/>
      <c r="BE503" s="62"/>
      <c r="BF503" s="62"/>
      <c r="BG503" s="62"/>
      <c r="BH503" s="62"/>
      <c r="BI503" s="62"/>
      <c r="BJ503" s="62"/>
      <c r="BK503" s="62"/>
      <c r="BL503" s="62"/>
      <c r="BM503" s="62"/>
    </row>
    <row r="504" spans="1:65" s="53" customFormat="1" x14ac:dyDescent="0.2">
      <c r="A504" s="2"/>
      <c r="B504" s="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62"/>
      <c r="AE504" s="317"/>
      <c r="AF504" s="317"/>
      <c r="AG504" s="317"/>
      <c r="AH504" s="317"/>
      <c r="AI504" s="317"/>
      <c r="AJ504" s="317"/>
      <c r="AK504" s="315"/>
      <c r="AL504" s="62"/>
      <c r="AM504" s="62"/>
      <c r="AN504" s="62"/>
      <c r="AO504" s="62"/>
      <c r="AP504" s="62"/>
      <c r="AQ504" s="62"/>
      <c r="AR504" s="62"/>
      <c r="AS504" s="62"/>
      <c r="AT504" s="62"/>
      <c r="AU504" s="62"/>
      <c r="AV504" s="62"/>
      <c r="AW504" s="62"/>
      <c r="AX504" s="62"/>
      <c r="AY504" s="62"/>
      <c r="AZ504" s="62"/>
      <c r="BA504" s="62"/>
      <c r="BB504" s="62"/>
      <c r="BC504" s="62"/>
      <c r="BD504" s="62"/>
      <c r="BE504" s="62"/>
      <c r="BF504" s="62"/>
      <c r="BG504" s="62"/>
      <c r="BH504" s="62"/>
      <c r="BI504" s="62"/>
      <c r="BJ504" s="62"/>
      <c r="BK504" s="62"/>
      <c r="BL504" s="62"/>
      <c r="BM504" s="62"/>
    </row>
    <row r="505" spans="1:65" s="53" customFormat="1" x14ac:dyDescent="0.2">
      <c r="A505" s="2"/>
      <c r="B505" s="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62"/>
      <c r="AE505" s="317"/>
      <c r="AF505" s="317"/>
      <c r="AG505" s="317"/>
      <c r="AH505" s="317"/>
      <c r="AI505" s="317"/>
      <c r="AJ505" s="317"/>
      <c r="AK505" s="315"/>
      <c r="AL505" s="62"/>
      <c r="AM505" s="62"/>
      <c r="AN505" s="62"/>
      <c r="AO505" s="62"/>
      <c r="AP505" s="62"/>
      <c r="AQ505" s="62"/>
      <c r="AR505" s="62"/>
      <c r="AS505" s="62"/>
      <c r="AT505" s="62"/>
      <c r="AU505" s="62"/>
      <c r="AV505" s="62"/>
      <c r="AW505" s="62"/>
      <c r="AX505" s="62"/>
      <c r="AY505" s="62"/>
      <c r="AZ505" s="62"/>
      <c r="BA505" s="62"/>
      <c r="BB505" s="62"/>
      <c r="BC505" s="62"/>
      <c r="BD505" s="62"/>
      <c r="BE505" s="62"/>
      <c r="BF505" s="62"/>
      <c r="BG505" s="62"/>
      <c r="BH505" s="62"/>
      <c r="BI505" s="62"/>
      <c r="BJ505" s="62"/>
      <c r="BK505" s="62"/>
      <c r="BL505" s="62"/>
      <c r="BM505" s="62"/>
    </row>
    <row r="506" spans="1:65" s="53" customFormat="1" x14ac:dyDescent="0.2">
      <c r="A506" s="2"/>
      <c r="B506" s="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62"/>
      <c r="AE506" s="317"/>
      <c r="AF506" s="317"/>
      <c r="AG506" s="317"/>
      <c r="AH506" s="317"/>
      <c r="AI506" s="317"/>
      <c r="AJ506" s="317"/>
      <c r="AK506" s="315"/>
      <c r="AL506" s="62"/>
      <c r="AM506" s="62"/>
      <c r="AN506" s="62"/>
      <c r="AO506" s="62"/>
      <c r="AP506" s="62"/>
      <c r="AQ506" s="62"/>
      <c r="AR506" s="62"/>
      <c r="AS506" s="62"/>
      <c r="AT506" s="62"/>
      <c r="AU506" s="62"/>
      <c r="AV506" s="62"/>
      <c r="AW506" s="62"/>
      <c r="AX506" s="62"/>
      <c r="AY506" s="62"/>
      <c r="AZ506" s="62"/>
      <c r="BA506" s="62"/>
      <c r="BB506" s="62"/>
      <c r="BC506" s="62"/>
      <c r="BD506" s="62"/>
      <c r="BE506" s="62"/>
      <c r="BF506" s="62"/>
      <c r="BG506" s="62"/>
      <c r="BH506" s="62"/>
      <c r="BI506" s="62"/>
      <c r="BJ506" s="62"/>
      <c r="BK506" s="62"/>
      <c r="BL506" s="62"/>
      <c r="BM506" s="62"/>
    </row>
    <row r="507" spans="1:65" s="53" customFormat="1" x14ac:dyDescent="0.2">
      <c r="A507" s="2"/>
      <c r="B507" s="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62"/>
      <c r="AE507" s="317"/>
      <c r="AF507" s="317"/>
      <c r="AG507" s="317"/>
      <c r="AH507" s="317"/>
      <c r="AI507" s="317"/>
      <c r="AJ507" s="317"/>
      <c r="AK507" s="315"/>
      <c r="AL507" s="62"/>
      <c r="AM507" s="62"/>
      <c r="AN507" s="62"/>
      <c r="AO507" s="62"/>
      <c r="AP507" s="62"/>
      <c r="AQ507" s="62"/>
      <c r="AR507" s="62"/>
      <c r="AS507" s="62"/>
      <c r="AT507" s="62"/>
      <c r="AU507" s="62"/>
      <c r="AV507" s="62"/>
      <c r="AW507" s="62"/>
      <c r="AX507" s="62"/>
      <c r="AY507" s="62"/>
      <c r="AZ507" s="62"/>
      <c r="BA507" s="62"/>
      <c r="BB507" s="62"/>
      <c r="BC507" s="62"/>
      <c r="BD507" s="62"/>
      <c r="BE507" s="62"/>
      <c r="BF507" s="62"/>
      <c r="BG507" s="62"/>
      <c r="BH507" s="62"/>
      <c r="BI507" s="62"/>
      <c r="BJ507" s="62"/>
      <c r="BK507" s="62"/>
      <c r="BL507" s="62"/>
      <c r="BM507" s="62"/>
    </row>
    <row r="508" spans="1:65" s="53" customFormat="1" x14ac:dyDescent="0.2">
      <c r="A508" s="2"/>
      <c r="B508" s="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62"/>
      <c r="AE508" s="317"/>
      <c r="AF508" s="317"/>
      <c r="AG508" s="317"/>
      <c r="AH508" s="317"/>
      <c r="AI508" s="317"/>
      <c r="AJ508" s="317"/>
      <c r="AK508" s="315"/>
      <c r="AL508" s="62"/>
      <c r="AM508" s="62"/>
      <c r="AN508" s="62"/>
      <c r="AO508" s="62"/>
      <c r="AP508" s="62"/>
      <c r="AQ508" s="62"/>
      <c r="AR508" s="62"/>
      <c r="AS508" s="62"/>
      <c r="AT508" s="62"/>
      <c r="AU508" s="62"/>
      <c r="AV508" s="62"/>
      <c r="AW508" s="62"/>
      <c r="AX508" s="62"/>
      <c r="AY508" s="62"/>
      <c r="AZ508" s="62"/>
      <c r="BA508" s="62"/>
      <c r="BB508" s="62"/>
      <c r="BC508" s="62"/>
      <c r="BD508" s="62"/>
      <c r="BE508" s="62"/>
      <c r="BF508" s="62"/>
      <c r="BG508" s="62"/>
      <c r="BH508" s="62"/>
      <c r="BI508" s="62"/>
      <c r="BJ508" s="62"/>
      <c r="BK508" s="62"/>
      <c r="BL508" s="62"/>
      <c r="BM508" s="62"/>
    </row>
    <row r="509" spans="1:65" s="53" customFormat="1" x14ac:dyDescent="0.2">
      <c r="A509" s="2"/>
      <c r="B509" s="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62"/>
      <c r="AE509" s="317"/>
      <c r="AF509" s="317"/>
      <c r="AG509" s="317"/>
      <c r="AH509" s="317"/>
      <c r="AI509" s="317"/>
      <c r="AJ509" s="317"/>
      <c r="AK509" s="315"/>
      <c r="AL509" s="62"/>
      <c r="AM509" s="62"/>
      <c r="AN509" s="62"/>
      <c r="AO509" s="62"/>
      <c r="AP509" s="62"/>
      <c r="AQ509" s="62"/>
      <c r="AR509" s="62"/>
      <c r="AS509" s="62"/>
      <c r="AT509" s="62"/>
      <c r="AU509" s="62"/>
      <c r="AV509" s="62"/>
      <c r="AW509" s="62"/>
      <c r="AX509" s="62"/>
      <c r="AY509" s="62"/>
      <c r="AZ509" s="62"/>
      <c r="BA509" s="62"/>
      <c r="BB509" s="62"/>
      <c r="BC509" s="62"/>
      <c r="BD509" s="62"/>
      <c r="BE509" s="62"/>
      <c r="BF509" s="62"/>
      <c r="BG509" s="62"/>
      <c r="BH509" s="62"/>
      <c r="BI509" s="62"/>
      <c r="BJ509" s="62"/>
      <c r="BK509" s="62"/>
      <c r="BL509" s="62"/>
      <c r="BM509" s="62"/>
    </row>
    <row r="510" spans="1:65" s="53" customFormat="1" x14ac:dyDescent="0.2">
      <c r="A510" s="2"/>
      <c r="B510" s="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62"/>
      <c r="AE510" s="317"/>
      <c r="AF510" s="317"/>
      <c r="AG510" s="317"/>
      <c r="AH510" s="317"/>
      <c r="AI510" s="317"/>
      <c r="AJ510" s="317"/>
      <c r="AK510" s="315"/>
      <c r="AL510" s="62"/>
      <c r="AM510" s="62"/>
      <c r="AN510" s="62"/>
      <c r="AO510" s="62"/>
      <c r="AP510" s="62"/>
      <c r="AQ510" s="62"/>
      <c r="AR510" s="62"/>
      <c r="AS510" s="62"/>
      <c r="AT510" s="62"/>
      <c r="AU510" s="62"/>
      <c r="AV510" s="62"/>
      <c r="AW510" s="62"/>
      <c r="AX510" s="62"/>
      <c r="AY510" s="62"/>
      <c r="AZ510" s="62"/>
      <c r="BA510" s="62"/>
      <c r="BB510" s="62"/>
      <c r="BC510" s="62"/>
      <c r="BD510" s="62"/>
      <c r="BE510" s="62"/>
      <c r="BF510" s="62"/>
      <c r="BG510" s="62"/>
      <c r="BH510" s="62"/>
      <c r="BI510" s="62"/>
      <c r="BJ510" s="62"/>
      <c r="BK510" s="62"/>
      <c r="BL510" s="62"/>
      <c r="BM510" s="62"/>
    </row>
    <row r="511" spans="1:65" s="53" customFormat="1" x14ac:dyDescent="0.2">
      <c r="A511" s="2"/>
      <c r="B511" s="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62"/>
      <c r="AE511" s="317"/>
      <c r="AF511" s="317"/>
      <c r="AG511" s="317"/>
      <c r="AH511" s="317"/>
      <c r="AI511" s="317"/>
      <c r="AJ511" s="317"/>
      <c r="AK511" s="315"/>
      <c r="AL511" s="62"/>
      <c r="AM511" s="62"/>
      <c r="AN511" s="62"/>
      <c r="AO511" s="62"/>
      <c r="AP511" s="62"/>
      <c r="AQ511" s="62"/>
      <c r="AR511" s="62"/>
      <c r="AS511" s="62"/>
      <c r="AT511" s="62"/>
      <c r="AU511" s="62"/>
      <c r="AV511" s="62"/>
      <c r="AW511" s="62"/>
      <c r="AX511" s="62"/>
      <c r="AY511" s="62"/>
      <c r="AZ511" s="62"/>
      <c r="BA511" s="62"/>
      <c r="BB511" s="62"/>
      <c r="BC511" s="62"/>
      <c r="BD511" s="62"/>
      <c r="BE511" s="62"/>
      <c r="BF511" s="62"/>
      <c r="BG511" s="62"/>
      <c r="BH511" s="62"/>
      <c r="BI511" s="62"/>
      <c r="BJ511" s="62"/>
      <c r="BK511" s="62"/>
      <c r="BL511" s="62"/>
      <c r="BM511" s="62"/>
    </row>
    <row r="512" spans="1:65" s="53" customFormat="1" x14ac:dyDescent="0.2">
      <c r="A512" s="2"/>
      <c r="B512" s="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62"/>
      <c r="AE512" s="317"/>
      <c r="AF512" s="317"/>
      <c r="AG512" s="317"/>
      <c r="AH512" s="317"/>
      <c r="AI512" s="317"/>
      <c r="AJ512" s="317"/>
      <c r="AK512" s="315"/>
      <c r="AL512" s="62"/>
      <c r="AM512" s="62"/>
      <c r="AN512" s="62"/>
      <c r="AO512" s="62"/>
      <c r="AP512" s="62"/>
      <c r="AQ512" s="62"/>
      <c r="AR512" s="62"/>
      <c r="AS512" s="62"/>
      <c r="AT512" s="62"/>
      <c r="AU512" s="62"/>
      <c r="AV512" s="62"/>
      <c r="AW512" s="62"/>
      <c r="AX512" s="62"/>
      <c r="AY512" s="62"/>
      <c r="AZ512" s="62"/>
      <c r="BA512" s="62"/>
      <c r="BB512" s="62"/>
      <c r="BC512" s="62"/>
      <c r="BD512" s="62"/>
      <c r="BE512" s="62"/>
      <c r="BF512" s="62"/>
      <c r="BG512" s="62"/>
      <c r="BH512" s="62"/>
      <c r="BI512" s="62"/>
      <c r="BJ512" s="62"/>
      <c r="BK512" s="62"/>
      <c r="BL512" s="62"/>
      <c r="BM512" s="62"/>
    </row>
    <row r="513" spans="1:65" s="53" customFormat="1" x14ac:dyDescent="0.2">
      <c r="A513" s="2"/>
      <c r="B513" s="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62"/>
      <c r="AE513" s="317"/>
      <c r="AF513" s="317"/>
      <c r="AG513" s="317"/>
      <c r="AH513" s="317"/>
      <c r="AI513" s="317"/>
      <c r="AJ513" s="317"/>
      <c r="AK513" s="315"/>
      <c r="AL513" s="62"/>
      <c r="AM513" s="62"/>
      <c r="AN513" s="62"/>
      <c r="AO513" s="62"/>
      <c r="AP513" s="62"/>
      <c r="AQ513" s="62"/>
      <c r="AR513" s="62"/>
      <c r="AS513" s="62"/>
      <c r="AT513" s="62"/>
      <c r="AU513" s="62"/>
      <c r="AV513" s="62"/>
      <c r="AW513" s="62"/>
      <c r="AX513" s="62"/>
      <c r="AY513" s="62"/>
      <c r="AZ513" s="62"/>
      <c r="BA513" s="62"/>
      <c r="BB513" s="62"/>
      <c r="BC513" s="62"/>
      <c r="BD513" s="62"/>
      <c r="BE513" s="62"/>
      <c r="BF513" s="62"/>
      <c r="BG513" s="62"/>
      <c r="BH513" s="62"/>
      <c r="BI513" s="62"/>
      <c r="BJ513" s="62"/>
      <c r="BK513" s="62"/>
      <c r="BL513" s="62"/>
      <c r="BM513" s="62"/>
    </row>
    <row r="514" spans="1:65" s="53" customFormat="1" x14ac:dyDescent="0.2">
      <c r="A514" s="2"/>
      <c r="B514" s="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62"/>
      <c r="AE514" s="317"/>
      <c r="AF514" s="317"/>
      <c r="AG514" s="317"/>
      <c r="AH514" s="317"/>
      <c r="AI514" s="317"/>
      <c r="AJ514" s="317"/>
      <c r="AK514" s="315"/>
      <c r="AL514" s="62"/>
      <c r="AM514" s="62"/>
      <c r="AN514" s="62"/>
      <c r="AO514" s="62"/>
      <c r="AP514" s="62"/>
      <c r="AQ514" s="62"/>
      <c r="AR514" s="62"/>
      <c r="AS514" s="62"/>
      <c r="AT514" s="62"/>
      <c r="AU514" s="62"/>
      <c r="AV514" s="62"/>
      <c r="AW514" s="62"/>
      <c r="AX514" s="62"/>
      <c r="AY514" s="62"/>
      <c r="AZ514" s="62"/>
      <c r="BA514" s="62"/>
      <c r="BB514" s="62"/>
      <c r="BC514" s="62"/>
      <c r="BD514" s="62"/>
      <c r="BE514" s="62"/>
      <c r="BF514" s="62"/>
      <c r="BG514" s="62"/>
      <c r="BH514" s="62"/>
      <c r="BI514" s="62"/>
      <c r="BJ514" s="62"/>
      <c r="BK514" s="62"/>
      <c r="BL514" s="62"/>
      <c r="BM514" s="62"/>
    </row>
    <row r="515" spans="1:65" s="53" customFormat="1" x14ac:dyDescent="0.2">
      <c r="A515" s="2"/>
      <c r="B515" s="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62"/>
      <c r="AE515" s="317"/>
      <c r="AF515" s="317"/>
      <c r="AG515" s="317"/>
      <c r="AH515" s="317"/>
      <c r="AI515" s="317"/>
      <c r="AJ515" s="317"/>
      <c r="AK515" s="315"/>
      <c r="AL515" s="62"/>
      <c r="AM515" s="62"/>
      <c r="AN515" s="62"/>
      <c r="AO515" s="62"/>
      <c r="AP515" s="62"/>
      <c r="AQ515" s="62"/>
      <c r="AR515" s="62"/>
      <c r="AS515" s="62"/>
      <c r="AT515" s="62"/>
      <c r="AU515" s="62"/>
      <c r="AV515" s="62"/>
      <c r="AW515" s="62"/>
      <c r="AX515" s="62"/>
      <c r="AY515" s="62"/>
      <c r="AZ515" s="62"/>
      <c r="BA515" s="62"/>
      <c r="BB515" s="62"/>
      <c r="BC515" s="62"/>
      <c r="BD515" s="62"/>
      <c r="BE515" s="62"/>
      <c r="BF515" s="62"/>
      <c r="BG515" s="62"/>
      <c r="BH515" s="62"/>
      <c r="BI515" s="62"/>
      <c r="BJ515" s="62"/>
      <c r="BK515" s="62"/>
      <c r="BL515" s="62"/>
      <c r="BM515" s="62"/>
    </row>
    <row r="516" spans="1:65" s="53" customFormat="1" x14ac:dyDescent="0.2">
      <c r="A516" s="2"/>
      <c r="B516" s="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62"/>
      <c r="AE516" s="317"/>
      <c r="AF516" s="317"/>
      <c r="AG516" s="317"/>
      <c r="AH516" s="317"/>
      <c r="AI516" s="317"/>
      <c r="AJ516" s="317"/>
      <c r="AK516" s="315"/>
      <c r="AL516" s="62"/>
      <c r="AM516" s="62"/>
      <c r="AN516" s="62"/>
      <c r="AO516" s="62"/>
      <c r="AP516" s="62"/>
      <c r="AQ516" s="62"/>
      <c r="AR516" s="62"/>
      <c r="AS516" s="62"/>
      <c r="AT516" s="62"/>
      <c r="AU516" s="62"/>
      <c r="AV516" s="62"/>
      <c r="AW516" s="62"/>
      <c r="AX516" s="62"/>
      <c r="AY516" s="62"/>
      <c r="AZ516" s="62"/>
      <c r="BA516" s="62"/>
      <c r="BB516" s="62"/>
      <c r="BC516" s="62"/>
      <c r="BD516" s="62"/>
      <c r="BE516" s="62"/>
      <c r="BF516" s="62"/>
      <c r="BG516" s="62"/>
      <c r="BH516" s="62"/>
      <c r="BI516" s="62"/>
      <c r="BJ516" s="62"/>
      <c r="BK516" s="62"/>
      <c r="BL516" s="62"/>
      <c r="BM516" s="62"/>
    </row>
    <row r="517" spans="1:65" s="53" customFormat="1" x14ac:dyDescent="0.2">
      <c r="A517" s="2"/>
      <c r="B517" s="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62"/>
      <c r="AE517" s="317"/>
      <c r="AF517" s="317"/>
      <c r="AG517" s="317"/>
      <c r="AH517" s="317"/>
      <c r="AI517" s="317"/>
      <c r="AJ517" s="317"/>
      <c r="AK517" s="315"/>
      <c r="AL517" s="62"/>
      <c r="AM517" s="62"/>
      <c r="AN517" s="62"/>
      <c r="AO517" s="62"/>
      <c r="AP517" s="62"/>
      <c r="AQ517" s="62"/>
      <c r="AR517" s="62"/>
      <c r="AS517" s="62"/>
      <c r="AT517" s="62"/>
      <c r="AU517" s="62"/>
      <c r="AV517" s="62"/>
      <c r="AW517" s="62"/>
      <c r="AX517" s="62"/>
      <c r="AY517" s="62"/>
      <c r="AZ517" s="62"/>
      <c r="BA517" s="62"/>
      <c r="BB517" s="62"/>
      <c r="BC517" s="62"/>
      <c r="BD517" s="62"/>
      <c r="BE517" s="62"/>
      <c r="BF517" s="62"/>
      <c r="BG517" s="62"/>
      <c r="BH517" s="62"/>
      <c r="BI517" s="62"/>
      <c r="BJ517" s="62"/>
      <c r="BK517" s="62"/>
      <c r="BL517" s="62"/>
      <c r="BM517" s="62"/>
    </row>
    <row r="518" spans="1:65" s="53" customFormat="1" x14ac:dyDescent="0.2">
      <c r="A518" s="2"/>
      <c r="B518" s="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62"/>
      <c r="AE518" s="317"/>
      <c r="AF518" s="317"/>
      <c r="AG518" s="317"/>
      <c r="AH518" s="317"/>
      <c r="AI518" s="317"/>
      <c r="AJ518" s="317"/>
      <c r="AK518" s="315"/>
      <c r="AL518" s="62"/>
      <c r="AM518" s="62"/>
      <c r="AN518" s="62"/>
      <c r="AO518" s="62"/>
      <c r="AP518" s="62"/>
      <c r="AQ518" s="62"/>
      <c r="AR518" s="62"/>
      <c r="AS518" s="62"/>
      <c r="AT518" s="62"/>
      <c r="AU518" s="62"/>
      <c r="AV518" s="62"/>
      <c r="AW518" s="62"/>
      <c r="AX518" s="62"/>
      <c r="AY518" s="62"/>
      <c r="AZ518" s="62"/>
      <c r="BA518" s="62"/>
      <c r="BB518" s="62"/>
      <c r="BC518" s="62"/>
      <c r="BD518" s="62"/>
      <c r="BE518" s="62"/>
      <c r="BF518" s="62"/>
      <c r="BG518" s="62"/>
      <c r="BH518" s="62"/>
      <c r="BI518" s="62"/>
      <c r="BJ518" s="62"/>
      <c r="BK518" s="62"/>
      <c r="BL518" s="62"/>
      <c r="BM518" s="62"/>
    </row>
    <row r="519" spans="1:65" s="53" customFormat="1" x14ac:dyDescent="0.2">
      <c r="A519" s="2"/>
      <c r="B519" s="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62"/>
      <c r="AE519" s="317"/>
      <c r="AF519" s="317"/>
      <c r="AG519" s="317"/>
      <c r="AH519" s="317"/>
      <c r="AI519" s="317"/>
      <c r="AJ519" s="317"/>
      <c r="AK519" s="315"/>
      <c r="AL519" s="62"/>
      <c r="AM519" s="62"/>
      <c r="AN519" s="62"/>
      <c r="AO519" s="62"/>
      <c r="AP519" s="62"/>
      <c r="AQ519" s="62"/>
      <c r="AR519" s="62"/>
      <c r="AS519" s="62"/>
      <c r="AT519" s="62"/>
      <c r="AU519" s="62"/>
      <c r="AV519" s="62"/>
      <c r="AW519" s="62"/>
      <c r="AX519" s="62"/>
      <c r="AY519" s="62"/>
      <c r="AZ519" s="62"/>
      <c r="BA519" s="62"/>
      <c r="BB519" s="62"/>
      <c r="BC519" s="62"/>
      <c r="BD519" s="62"/>
      <c r="BE519" s="62"/>
      <c r="BF519" s="62"/>
      <c r="BG519" s="62"/>
      <c r="BH519" s="62"/>
      <c r="BI519" s="62"/>
      <c r="BJ519" s="62"/>
      <c r="BK519" s="62"/>
      <c r="BL519" s="62"/>
      <c r="BM519" s="62"/>
    </row>
    <row r="520" spans="1:65" s="53" customFormat="1" x14ac:dyDescent="0.2">
      <c r="A520" s="2"/>
      <c r="B520" s="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62"/>
      <c r="AE520" s="317"/>
      <c r="AF520" s="317"/>
      <c r="AG520" s="317"/>
      <c r="AH520" s="317"/>
      <c r="AI520" s="317"/>
      <c r="AJ520" s="317"/>
      <c r="AK520" s="315"/>
      <c r="AL520" s="62"/>
      <c r="AM520" s="62"/>
      <c r="AN520" s="62"/>
      <c r="AO520" s="62"/>
      <c r="AP520" s="62"/>
      <c r="AQ520" s="62"/>
      <c r="AR520" s="62"/>
      <c r="AS520" s="62"/>
      <c r="AT520" s="62"/>
      <c r="AU520" s="62"/>
      <c r="AV520" s="62"/>
      <c r="AW520" s="62"/>
      <c r="AX520" s="62"/>
      <c r="AY520" s="62"/>
      <c r="AZ520" s="62"/>
      <c r="BA520" s="62"/>
      <c r="BB520" s="62"/>
      <c r="BC520" s="62"/>
      <c r="BD520" s="62"/>
      <c r="BE520" s="62"/>
      <c r="BF520" s="62"/>
      <c r="BG520" s="62"/>
      <c r="BH520" s="62"/>
      <c r="BI520" s="62"/>
      <c r="BJ520" s="62"/>
      <c r="BK520" s="62"/>
      <c r="BL520" s="62"/>
      <c r="BM520" s="62"/>
    </row>
    <row r="521" spans="1:65" s="53" customFormat="1" x14ac:dyDescent="0.2">
      <c r="A521" s="2"/>
      <c r="B521" s="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62"/>
      <c r="AE521" s="317"/>
      <c r="AF521" s="317"/>
      <c r="AG521" s="317"/>
      <c r="AH521" s="317"/>
      <c r="AI521" s="317"/>
      <c r="AJ521" s="317"/>
      <c r="AK521" s="315"/>
      <c r="AL521" s="62"/>
      <c r="AM521" s="62"/>
      <c r="AN521" s="62"/>
      <c r="AO521" s="62"/>
      <c r="AP521" s="62"/>
      <c r="AQ521" s="62"/>
      <c r="AR521" s="62"/>
      <c r="AS521" s="62"/>
      <c r="AT521" s="62"/>
      <c r="AU521" s="62"/>
      <c r="AV521" s="62"/>
      <c r="AW521" s="62"/>
      <c r="AX521" s="62"/>
      <c r="AY521" s="62"/>
      <c r="AZ521" s="62"/>
      <c r="BA521" s="62"/>
      <c r="BB521" s="62"/>
      <c r="BC521" s="62"/>
      <c r="BD521" s="62"/>
      <c r="BE521" s="62"/>
      <c r="BF521" s="62"/>
      <c r="BG521" s="62"/>
      <c r="BH521" s="62"/>
      <c r="BI521" s="62"/>
      <c r="BJ521" s="62"/>
      <c r="BK521" s="62"/>
      <c r="BL521" s="62"/>
      <c r="BM521" s="62"/>
    </row>
    <row r="522" spans="1:65" s="53" customFormat="1" x14ac:dyDescent="0.2">
      <c r="A522" s="2"/>
      <c r="B522" s="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62"/>
      <c r="AE522" s="317"/>
      <c r="AF522" s="317"/>
      <c r="AG522" s="317"/>
      <c r="AH522" s="317"/>
      <c r="AI522" s="317"/>
      <c r="AJ522" s="317"/>
      <c r="AK522" s="315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  <c r="AV522" s="62"/>
      <c r="AW522" s="62"/>
      <c r="AX522" s="62"/>
      <c r="AY522" s="62"/>
      <c r="AZ522" s="62"/>
      <c r="BA522" s="62"/>
      <c r="BB522" s="62"/>
      <c r="BC522" s="62"/>
      <c r="BD522" s="62"/>
      <c r="BE522" s="62"/>
      <c r="BF522" s="62"/>
      <c r="BG522" s="62"/>
      <c r="BH522" s="62"/>
      <c r="BI522" s="62"/>
      <c r="BJ522" s="62"/>
      <c r="BK522" s="62"/>
      <c r="BL522" s="62"/>
      <c r="BM522" s="62"/>
    </row>
    <row r="523" spans="1:65" s="53" customFormat="1" x14ac:dyDescent="0.2">
      <c r="A523" s="2"/>
      <c r="B523" s="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62"/>
      <c r="AE523" s="317"/>
      <c r="AF523" s="317"/>
      <c r="AG523" s="317"/>
      <c r="AH523" s="317"/>
      <c r="AI523" s="317"/>
      <c r="AJ523" s="317"/>
      <c r="AK523" s="315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  <c r="AV523" s="62"/>
      <c r="AW523" s="62"/>
      <c r="AX523" s="62"/>
      <c r="AY523" s="62"/>
      <c r="AZ523" s="62"/>
      <c r="BA523" s="62"/>
      <c r="BB523" s="62"/>
      <c r="BC523" s="62"/>
      <c r="BD523" s="62"/>
      <c r="BE523" s="62"/>
      <c r="BF523" s="62"/>
      <c r="BG523" s="62"/>
      <c r="BH523" s="62"/>
      <c r="BI523" s="62"/>
      <c r="BJ523" s="62"/>
      <c r="BK523" s="62"/>
      <c r="BL523" s="62"/>
      <c r="BM523" s="62"/>
    </row>
    <row r="524" spans="1:65" s="53" customFormat="1" x14ac:dyDescent="0.2">
      <c r="A524" s="2"/>
      <c r="B524" s="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62"/>
      <c r="AE524" s="317"/>
      <c r="AF524" s="317"/>
      <c r="AG524" s="317"/>
      <c r="AH524" s="317"/>
      <c r="AI524" s="317"/>
      <c r="AJ524" s="317"/>
      <c r="AK524" s="315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  <c r="AV524" s="62"/>
      <c r="AW524" s="62"/>
      <c r="AX524" s="62"/>
      <c r="AY524" s="62"/>
      <c r="AZ524" s="62"/>
      <c r="BA524" s="62"/>
      <c r="BB524" s="62"/>
      <c r="BC524" s="62"/>
      <c r="BD524" s="62"/>
      <c r="BE524" s="62"/>
      <c r="BF524" s="62"/>
      <c r="BG524" s="62"/>
      <c r="BH524" s="62"/>
      <c r="BI524" s="62"/>
      <c r="BJ524" s="62"/>
      <c r="BK524" s="62"/>
      <c r="BL524" s="62"/>
      <c r="BM524" s="62"/>
    </row>
    <row r="525" spans="1:65" s="53" customFormat="1" x14ac:dyDescent="0.2">
      <c r="A525" s="2"/>
      <c r="B525" s="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62"/>
      <c r="AE525" s="317"/>
      <c r="AF525" s="317"/>
      <c r="AG525" s="317"/>
      <c r="AH525" s="317"/>
      <c r="AI525" s="317"/>
      <c r="AJ525" s="317"/>
      <c r="AK525" s="315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  <c r="AV525" s="62"/>
      <c r="AW525" s="62"/>
      <c r="AX525" s="62"/>
      <c r="AY525" s="62"/>
      <c r="AZ525" s="62"/>
      <c r="BA525" s="62"/>
      <c r="BB525" s="62"/>
      <c r="BC525" s="62"/>
      <c r="BD525" s="62"/>
      <c r="BE525" s="62"/>
      <c r="BF525" s="62"/>
      <c r="BG525" s="62"/>
      <c r="BH525" s="62"/>
      <c r="BI525" s="62"/>
      <c r="BJ525" s="62"/>
      <c r="BK525" s="62"/>
      <c r="BL525" s="62"/>
      <c r="BM525" s="62"/>
    </row>
    <row r="526" spans="1:65" s="53" customFormat="1" x14ac:dyDescent="0.2">
      <c r="A526" s="2"/>
      <c r="B526" s="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62"/>
      <c r="AE526" s="317"/>
      <c r="AF526" s="317"/>
      <c r="AG526" s="317"/>
      <c r="AH526" s="317"/>
      <c r="AI526" s="317"/>
      <c r="AJ526" s="317"/>
      <c r="AK526" s="315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  <c r="AV526" s="62"/>
      <c r="AW526" s="62"/>
      <c r="AX526" s="62"/>
      <c r="AY526" s="62"/>
      <c r="AZ526" s="62"/>
      <c r="BA526" s="62"/>
      <c r="BB526" s="62"/>
      <c r="BC526" s="62"/>
      <c r="BD526" s="62"/>
      <c r="BE526" s="62"/>
      <c r="BF526" s="62"/>
      <c r="BG526" s="62"/>
      <c r="BH526" s="62"/>
      <c r="BI526" s="62"/>
      <c r="BJ526" s="62"/>
      <c r="BK526" s="62"/>
      <c r="BL526" s="62"/>
      <c r="BM526" s="62"/>
    </row>
    <row r="527" spans="1:65" s="53" customFormat="1" x14ac:dyDescent="0.2">
      <c r="A527" s="2"/>
      <c r="B527" s="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62"/>
      <c r="AE527" s="317"/>
      <c r="AF527" s="317"/>
      <c r="AG527" s="317"/>
      <c r="AH527" s="317"/>
      <c r="AI527" s="317"/>
      <c r="AJ527" s="317"/>
      <c r="AK527" s="315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  <c r="AV527" s="62"/>
      <c r="AW527" s="62"/>
      <c r="AX527" s="62"/>
      <c r="AY527" s="62"/>
      <c r="AZ527" s="62"/>
      <c r="BA527" s="62"/>
      <c r="BB527" s="62"/>
      <c r="BC527" s="62"/>
      <c r="BD527" s="62"/>
      <c r="BE527" s="62"/>
      <c r="BF527" s="62"/>
      <c r="BG527" s="62"/>
      <c r="BH527" s="62"/>
      <c r="BI527" s="62"/>
      <c r="BJ527" s="62"/>
      <c r="BK527" s="62"/>
      <c r="BL527" s="62"/>
      <c r="BM527" s="62"/>
    </row>
    <row r="528" spans="1:65" s="53" customFormat="1" x14ac:dyDescent="0.2">
      <c r="A528" s="2"/>
      <c r="B528" s="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62"/>
      <c r="AE528" s="317"/>
      <c r="AF528" s="317"/>
      <c r="AG528" s="317"/>
      <c r="AH528" s="317"/>
      <c r="AI528" s="317"/>
      <c r="AJ528" s="317"/>
      <c r="AK528" s="315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  <c r="AV528" s="62"/>
      <c r="AW528" s="62"/>
      <c r="AX528" s="62"/>
      <c r="AY528" s="62"/>
      <c r="AZ528" s="62"/>
      <c r="BA528" s="62"/>
      <c r="BB528" s="62"/>
      <c r="BC528" s="62"/>
      <c r="BD528" s="62"/>
      <c r="BE528" s="62"/>
      <c r="BF528" s="62"/>
      <c r="BG528" s="62"/>
      <c r="BH528" s="62"/>
      <c r="BI528" s="62"/>
      <c r="BJ528" s="62"/>
      <c r="BK528" s="62"/>
      <c r="BL528" s="62"/>
      <c r="BM528" s="62"/>
    </row>
    <row r="529" spans="1:65" s="53" customFormat="1" x14ac:dyDescent="0.2">
      <c r="A529" s="2"/>
      <c r="B529" s="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62"/>
      <c r="AE529" s="317"/>
      <c r="AF529" s="317"/>
      <c r="AG529" s="317"/>
      <c r="AH529" s="317"/>
      <c r="AI529" s="317"/>
      <c r="AJ529" s="317"/>
      <c r="AK529" s="315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  <c r="AV529" s="62"/>
      <c r="AW529" s="62"/>
      <c r="AX529" s="62"/>
      <c r="AY529" s="62"/>
      <c r="AZ529" s="62"/>
      <c r="BA529" s="62"/>
      <c r="BB529" s="62"/>
      <c r="BC529" s="62"/>
      <c r="BD529" s="62"/>
      <c r="BE529" s="62"/>
      <c r="BF529" s="62"/>
      <c r="BG529" s="62"/>
      <c r="BH529" s="62"/>
      <c r="BI529" s="62"/>
      <c r="BJ529" s="62"/>
      <c r="BK529" s="62"/>
      <c r="BL529" s="62"/>
      <c r="BM529" s="62"/>
    </row>
    <row r="530" spans="1:65" s="53" customFormat="1" x14ac:dyDescent="0.2">
      <c r="A530" s="2"/>
      <c r="B530" s="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62"/>
      <c r="AE530" s="317"/>
      <c r="AF530" s="317"/>
      <c r="AG530" s="317"/>
      <c r="AH530" s="317"/>
      <c r="AI530" s="317"/>
      <c r="AJ530" s="317"/>
      <c r="AK530" s="315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  <c r="AV530" s="62"/>
      <c r="AW530" s="62"/>
      <c r="AX530" s="62"/>
      <c r="AY530" s="62"/>
      <c r="AZ530" s="62"/>
      <c r="BA530" s="62"/>
      <c r="BB530" s="62"/>
      <c r="BC530" s="62"/>
      <c r="BD530" s="62"/>
      <c r="BE530" s="62"/>
      <c r="BF530" s="62"/>
      <c r="BG530" s="62"/>
      <c r="BH530" s="62"/>
      <c r="BI530" s="62"/>
      <c r="BJ530" s="62"/>
      <c r="BK530" s="62"/>
      <c r="BL530" s="62"/>
      <c r="BM530" s="62"/>
    </row>
    <row r="531" spans="1:65" s="53" customFormat="1" x14ac:dyDescent="0.2">
      <c r="A531" s="2"/>
      <c r="B531" s="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62"/>
      <c r="AE531" s="317"/>
      <c r="AF531" s="317"/>
      <c r="AG531" s="317"/>
      <c r="AH531" s="317"/>
      <c r="AI531" s="317"/>
      <c r="AJ531" s="317"/>
      <c r="AK531" s="315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  <c r="AV531" s="62"/>
      <c r="AW531" s="62"/>
      <c r="AX531" s="62"/>
      <c r="AY531" s="62"/>
      <c r="AZ531" s="62"/>
      <c r="BA531" s="62"/>
      <c r="BB531" s="62"/>
      <c r="BC531" s="62"/>
      <c r="BD531" s="62"/>
      <c r="BE531" s="62"/>
      <c r="BF531" s="62"/>
      <c r="BG531" s="62"/>
      <c r="BH531" s="62"/>
      <c r="BI531" s="62"/>
      <c r="BJ531" s="62"/>
      <c r="BK531" s="62"/>
      <c r="BL531" s="62"/>
      <c r="BM531" s="62"/>
    </row>
    <row r="532" spans="1:65" s="53" customFormat="1" x14ac:dyDescent="0.2">
      <c r="A532" s="2"/>
      <c r="B532" s="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62"/>
      <c r="AE532" s="317"/>
      <c r="AF532" s="317"/>
      <c r="AG532" s="317"/>
      <c r="AH532" s="317"/>
      <c r="AI532" s="317"/>
      <c r="AJ532" s="317"/>
      <c r="AK532" s="315"/>
      <c r="AL532" s="62"/>
      <c r="AM532" s="62"/>
      <c r="AN532" s="62"/>
      <c r="AO532" s="62"/>
      <c r="AP532" s="62"/>
      <c r="AQ532" s="62"/>
      <c r="AR532" s="62"/>
      <c r="AS532" s="62"/>
      <c r="AT532" s="62"/>
      <c r="AU532" s="62"/>
      <c r="AV532" s="62"/>
      <c r="AW532" s="62"/>
      <c r="AX532" s="62"/>
      <c r="AY532" s="62"/>
      <c r="AZ532" s="62"/>
      <c r="BA532" s="62"/>
      <c r="BB532" s="62"/>
      <c r="BC532" s="62"/>
      <c r="BD532" s="62"/>
      <c r="BE532" s="62"/>
      <c r="BF532" s="62"/>
      <c r="BG532" s="62"/>
      <c r="BH532" s="62"/>
      <c r="BI532" s="62"/>
      <c r="BJ532" s="62"/>
      <c r="BK532" s="62"/>
      <c r="BL532" s="62"/>
      <c r="BM532" s="62"/>
    </row>
    <row r="533" spans="1:65" s="53" customFormat="1" x14ac:dyDescent="0.2">
      <c r="A533" s="2"/>
      <c r="B533" s="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62"/>
      <c r="AE533" s="317"/>
      <c r="AF533" s="317"/>
      <c r="AG533" s="317"/>
      <c r="AH533" s="317"/>
      <c r="AI533" s="317"/>
      <c r="AJ533" s="317"/>
      <c r="AK533" s="315"/>
      <c r="AL533" s="62"/>
      <c r="AM533" s="62"/>
      <c r="AN533" s="62"/>
      <c r="AO533" s="62"/>
      <c r="AP533" s="62"/>
      <c r="AQ533" s="62"/>
      <c r="AR533" s="62"/>
      <c r="AS533" s="62"/>
      <c r="AT533" s="62"/>
      <c r="AU533" s="62"/>
      <c r="AV533" s="62"/>
      <c r="AW533" s="62"/>
      <c r="AX533" s="62"/>
      <c r="AY533" s="62"/>
      <c r="AZ533" s="62"/>
      <c r="BA533" s="62"/>
      <c r="BB533" s="62"/>
      <c r="BC533" s="62"/>
      <c r="BD533" s="62"/>
      <c r="BE533" s="62"/>
      <c r="BF533" s="62"/>
      <c r="BG533" s="62"/>
      <c r="BH533" s="62"/>
      <c r="BI533" s="62"/>
      <c r="BJ533" s="62"/>
      <c r="BK533" s="62"/>
      <c r="BL533" s="62"/>
      <c r="BM533" s="62"/>
    </row>
    <row r="534" spans="1:65" s="53" customFormat="1" x14ac:dyDescent="0.2">
      <c r="A534" s="2"/>
      <c r="B534" s="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62"/>
      <c r="AE534" s="317"/>
      <c r="AF534" s="317"/>
      <c r="AG534" s="317"/>
      <c r="AH534" s="317"/>
      <c r="AI534" s="317"/>
      <c r="AJ534" s="317"/>
      <c r="AK534" s="315"/>
      <c r="AL534" s="62"/>
      <c r="AM534" s="62"/>
      <c r="AN534" s="62"/>
      <c r="AO534" s="62"/>
      <c r="AP534" s="62"/>
      <c r="AQ534" s="62"/>
      <c r="AR534" s="62"/>
      <c r="AS534" s="62"/>
      <c r="AT534" s="62"/>
      <c r="AU534" s="62"/>
      <c r="AV534" s="62"/>
      <c r="AW534" s="62"/>
      <c r="AX534" s="62"/>
      <c r="AY534" s="62"/>
      <c r="AZ534" s="62"/>
      <c r="BA534" s="62"/>
      <c r="BB534" s="62"/>
      <c r="BC534" s="62"/>
      <c r="BD534" s="62"/>
      <c r="BE534" s="62"/>
      <c r="BF534" s="62"/>
      <c r="BG534" s="62"/>
      <c r="BH534" s="62"/>
      <c r="BI534" s="62"/>
      <c r="BJ534" s="62"/>
      <c r="BK534" s="62"/>
      <c r="BL534" s="62"/>
      <c r="BM534" s="62"/>
    </row>
    <row r="535" spans="1:65" s="53" customFormat="1" x14ac:dyDescent="0.2">
      <c r="A535" s="2"/>
      <c r="B535" s="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62"/>
      <c r="AE535" s="317"/>
      <c r="AF535" s="317"/>
      <c r="AG535" s="317"/>
      <c r="AH535" s="317"/>
      <c r="AI535" s="317"/>
      <c r="AJ535" s="317"/>
      <c r="AK535" s="315"/>
      <c r="AL535" s="62"/>
      <c r="AM535" s="62"/>
      <c r="AN535" s="62"/>
      <c r="AO535" s="62"/>
      <c r="AP535" s="62"/>
      <c r="AQ535" s="62"/>
      <c r="AR535" s="62"/>
      <c r="AS535" s="62"/>
      <c r="AT535" s="62"/>
      <c r="AU535" s="62"/>
      <c r="AV535" s="62"/>
      <c r="AW535" s="62"/>
      <c r="AX535" s="62"/>
      <c r="AY535" s="62"/>
      <c r="AZ535" s="62"/>
      <c r="BA535" s="62"/>
      <c r="BB535" s="62"/>
      <c r="BC535" s="62"/>
      <c r="BD535" s="62"/>
      <c r="BE535" s="62"/>
      <c r="BF535" s="62"/>
      <c r="BG535" s="62"/>
      <c r="BH535" s="62"/>
      <c r="BI535" s="62"/>
      <c r="BJ535" s="62"/>
      <c r="BK535" s="62"/>
      <c r="BL535" s="62"/>
      <c r="BM535" s="62"/>
    </row>
    <row r="536" spans="1:65" s="53" customFormat="1" x14ac:dyDescent="0.2">
      <c r="A536" s="2"/>
      <c r="B536" s="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62"/>
      <c r="AE536" s="317"/>
      <c r="AF536" s="317"/>
      <c r="AG536" s="317"/>
      <c r="AH536" s="317"/>
      <c r="AI536" s="317"/>
      <c r="AJ536" s="317"/>
      <c r="AK536" s="315"/>
      <c r="AL536" s="62"/>
      <c r="AM536" s="62"/>
      <c r="AN536" s="62"/>
      <c r="AO536" s="62"/>
      <c r="AP536" s="62"/>
      <c r="AQ536" s="62"/>
      <c r="AR536" s="62"/>
      <c r="AS536" s="62"/>
      <c r="AT536" s="62"/>
      <c r="AU536" s="62"/>
      <c r="AV536" s="62"/>
      <c r="AW536" s="62"/>
      <c r="AX536" s="62"/>
      <c r="AY536" s="62"/>
      <c r="AZ536" s="62"/>
      <c r="BA536" s="62"/>
      <c r="BB536" s="62"/>
      <c r="BC536" s="62"/>
      <c r="BD536" s="62"/>
      <c r="BE536" s="62"/>
      <c r="BF536" s="62"/>
      <c r="BG536" s="62"/>
      <c r="BH536" s="62"/>
      <c r="BI536" s="62"/>
      <c r="BJ536" s="62"/>
      <c r="BK536" s="62"/>
      <c r="BL536" s="62"/>
      <c r="BM536" s="62"/>
    </row>
    <row r="537" spans="1:65" s="53" customFormat="1" x14ac:dyDescent="0.2">
      <c r="A537" s="2"/>
      <c r="B537" s="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62"/>
      <c r="AE537" s="317"/>
      <c r="AF537" s="317"/>
      <c r="AG537" s="317"/>
      <c r="AH537" s="317"/>
      <c r="AI537" s="317"/>
      <c r="AJ537" s="317"/>
      <c r="AK537" s="315"/>
      <c r="AL537" s="62"/>
      <c r="AM537" s="62"/>
      <c r="AN537" s="62"/>
      <c r="AO537" s="62"/>
      <c r="AP537" s="62"/>
      <c r="AQ537" s="62"/>
      <c r="AR537" s="62"/>
      <c r="AS537" s="62"/>
      <c r="AT537" s="62"/>
      <c r="AU537" s="62"/>
      <c r="AV537" s="62"/>
      <c r="AW537" s="62"/>
      <c r="AX537" s="62"/>
      <c r="AY537" s="62"/>
      <c r="AZ537" s="62"/>
      <c r="BA537" s="62"/>
      <c r="BB537" s="62"/>
      <c r="BC537" s="62"/>
      <c r="BD537" s="62"/>
      <c r="BE537" s="62"/>
      <c r="BF537" s="62"/>
      <c r="BG537" s="62"/>
      <c r="BH537" s="62"/>
      <c r="BI537" s="62"/>
      <c r="BJ537" s="62"/>
      <c r="BK537" s="62"/>
      <c r="BL537" s="62"/>
      <c r="BM537" s="62"/>
    </row>
    <row r="538" spans="1:65" s="53" customFormat="1" x14ac:dyDescent="0.2">
      <c r="A538" s="2"/>
      <c r="B538" s="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62"/>
      <c r="AE538" s="317"/>
      <c r="AF538" s="317"/>
      <c r="AG538" s="317"/>
      <c r="AH538" s="317"/>
      <c r="AI538" s="317"/>
      <c r="AJ538" s="317"/>
      <c r="AK538" s="315"/>
      <c r="AL538" s="62"/>
      <c r="AM538" s="62"/>
      <c r="AN538" s="62"/>
      <c r="AO538" s="62"/>
      <c r="AP538" s="62"/>
      <c r="AQ538" s="62"/>
      <c r="AR538" s="62"/>
      <c r="AS538" s="62"/>
      <c r="AT538" s="62"/>
      <c r="AU538" s="62"/>
      <c r="AV538" s="62"/>
      <c r="AW538" s="62"/>
      <c r="AX538" s="62"/>
      <c r="AY538" s="62"/>
      <c r="AZ538" s="62"/>
      <c r="BA538" s="62"/>
      <c r="BB538" s="62"/>
      <c r="BC538" s="62"/>
      <c r="BD538" s="62"/>
      <c r="BE538" s="62"/>
      <c r="BF538" s="62"/>
      <c r="BG538" s="62"/>
      <c r="BH538" s="62"/>
      <c r="BI538" s="62"/>
      <c r="BJ538" s="62"/>
      <c r="BK538" s="62"/>
      <c r="BL538" s="62"/>
      <c r="BM538" s="62"/>
    </row>
    <row r="539" spans="1:65" s="53" customFormat="1" x14ac:dyDescent="0.2">
      <c r="A539" s="2"/>
      <c r="B539" s="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62"/>
      <c r="AE539" s="317"/>
      <c r="AF539" s="317"/>
      <c r="AG539" s="317"/>
      <c r="AH539" s="317"/>
      <c r="AI539" s="317"/>
      <c r="AJ539" s="317"/>
      <c r="AK539" s="315"/>
      <c r="AL539" s="62"/>
      <c r="AM539" s="62"/>
      <c r="AN539" s="62"/>
      <c r="AO539" s="62"/>
      <c r="AP539" s="62"/>
      <c r="AQ539" s="62"/>
      <c r="AR539" s="62"/>
      <c r="AS539" s="62"/>
      <c r="AT539" s="62"/>
      <c r="AU539" s="62"/>
      <c r="AV539" s="62"/>
      <c r="AW539" s="62"/>
      <c r="AX539" s="62"/>
      <c r="AY539" s="62"/>
      <c r="AZ539" s="62"/>
      <c r="BA539" s="62"/>
      <c r="BB539" s="62"/>
      <c r="BC539" s="62"/>
      <c r="BD539" s="62"/>
      <c r="BE539" s="62"/>
      <c r="BF539" s="62"/>
      <c r="BG539" s="62"/>
      <c r="BH539" s="62"/>
      <c r="BI539" s="62"/>
      <c r="BJ539" s="62"/>
      <c r="BK539" s="62"/>
      <c r="BL539" s="62"/>
      <c r="BM539" s="62"/>
    </row>
    <row r="540" spans="1:65" s="53" customFormat="1" x14ac:dyDescent="0.2">
      <c r="A540" s="2"/>
      <c r="B540" s="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62"/>
      <c r="AE540" s="317"/>
      <c r="AF540" s="317"/>
      <c r="AG540" s="317"/>
      <c r="AH540" s="317"/>
      <c r="AI540" s="317"/>
      <c r="AJ540" s="317"/>
      <c r="AK540" s="315"/>
      <c r="AL540" s="62"/>
      <c r="AM540" s="62"/>
      <c r="AN540" s="62"/>
      <c r="AO540" s="62"/>
      <c r="AP540" s="62"/>
      <c r="AQ540" s="62"/>
      <c r="AR540" s="62"/>
      <c r="AS540" s="62"/>
      <c r="AT540" s="62"/>
      <c r="AU540" s="62"/>
      <c r="AV540" s="62"/>
      <c r="AW540" s="62"/>
      <c r="AX540" s="62"/>
      <c r="AY540" s="62"/>
      <c r="AZ540" s="62"/>
      <c r="BA540" s="62"/>
      <c r="BB540" s="62"/>
      <c r="BC540" s="62"/>
      <c r="BD540" s="62"/>
      <c r="BE540" s="62"/>
      <c r="BF540" s="62"/>
      <c r="BG540" s="62"/>
      <c r="BH540" s="62"/>
      <c r="BI540" s="62"/>
      <c r="BJ540" s="62"/>
      <c r="BK540" s="62"/>
      <c r="BL540" s="62"/>
      <c r="BM540" s="62"/>
    </row>
    <row r="541" spans="1:65" s="53" customFormat="1" x14ac:dyDescent="0.2">
      <c r="A541" s="2"/>
      <c r="B541" s="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62"/>
      <c r="AE541" s="317"/>
      <c r="AF541" s="317"/>
      <c r="AG541" s="317"/>
      <c r="AH541" s="317"/>
      <c r="AI541" s="317"/>
      <c r="AJ541" s="317"/>
      <c r="AK541" s="315"/>
      <c r="AL541" s="62"/>
      <c r="AM541" s="62"/>
      <c r="AN541" s="62"/>
      <c r="AO541" s="62"/>
      <c r="AP541" s="62"/>
      <c r="AQ541" s="62"/>
      <c r="AR541" s="62"/>
      <c r="AS541" s="62"/>
      <c r="AT541" s="62"/>
      <c r="AU541" s="62"/>
      <c r="AV541" s="62"/>
      <c r="AW541" s="62"/>
      <c r="AX541" s="62"/>
      <c r="AY541" s="62"/>
      <c r="AZ541" s="62"/>
      <c r="BA541" s="62"/>
      <c r="BB541" s="62"/>
      <c r="BC541" s="62"/>
      <c r="BD541" s="62"/>
      <c r="BE541" s="62"/>
      <c r="BF541" s="62"/>
      <c r="BG541" s="62"/>
      <c r="BH541" s="62"/>
      <c r="BI541" s="62"/>
      <c r="BJ541" s="62"/>
      <c r="BK541" s="62"/>
      <c r="BL541" s="62"/>
      <c r="BM541" s="62"/>
    </row>
    <row r="542" spans="1:65" s="53" customFormat="1" x14ac:dyDescent="0.2">
      <c r="A542" s="2"/>
      <c r="B542" s="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62"/>
      <c r="AE542" s="317"/>
      <c r="AF542" s="317"/>
      <c r="AG542" s="317"/>
      <c r="AH542" s="317"/>
      <c r="AI542" s="317"/>
      <c r="AJ542" s="317"/>
      <c r="AK542" s="315"/>
      <c r="AL542" s="62"/>
      <c r="AM542" s="62"/>
      <c r="AN542" s="62"/>
      <c r="AO542" s="62"/>
      <c r="AP542" s="62"/>
      <c r="AQ542" s="62"/>
      <c r="AR542" s="62"/>
      <c r="AS542" s="62"/>
      <c r="AT542" s="62"/>
      <c r="AU542" s="62"/>
      <c r="AV542" s="62"/>
      <c r="AW542" s="62"/>
      <c r="AX542" s="62"/>
      <c r="AY542" s="62"/>
      <c r="AZ542" s="62"/>
      <c r="BA542" s="62"/>
      <c r="BB542" s="62"/>
      <c r="BC542" s="62"/>
      <c r="BD542" s="62"/>
      <c r="BE542" s="62"/>
      <c r="BF542" s="62"/>
      <c r="BG542" s="62"/>
      <c r="BH542" s="62"/>
      <c r="BI542" s="62"/>
      <c r="BJ542" s="62"/>
      <c r="BK542" s="62"/>
      <c r="BL542" s="62"/>
      <c r="BM542" s="62"/>
    </row>
    <row r="543" spans="1:65" s="53" customFormat="1" x14ac:dyDescent="0.2">
      <c r="A543" s="2"/>
      <c r="B543" s="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62"/>
      <c r="AE543" s="317"/>
      <c r="AF543" s="317"/>
      <c r="AG543" s="317"/>
      <c r="AH543" s="317"/>
      <c r="AI543" s="317"/>
      <c r="AJ543" s="317"/>
      <c r="AK543" s="315"/>
      <c r="AL543" s="62"/>
      <c r="AM543" s="62"/>
      <c r="AN543" s="62"/>
      <c r="AO543" s="62"/>
      <c r="AP543" s="62"/>
      <c r="AQ543" s="62"/>
      <c r="AR543" s="62"/>
      <c r="AS543" s="62"/>
      <c r="AT543" s="62"/>
      <c r="AU543" s="62"/>
      <c r="AV543" s="62"/>
      <c r="AW543" s="62"/>
      <c r="AX543" s="62"/>
      <c r="AY543" s="62"/>
      <c r="AZ543" s="62"/>
      <c r="BA543" s="62"/>
      <c r="BB543" s="62"/>
      <c r="BC543" s="62"/>
      <c r="BD543" s="62"/>
      <c r="BE543" s="62"/>
      <c r="BF543" s="62"/>
      <c r="BG543" s="62"/>
      <c r="BH543" s="62"/>
      <c r="BI543" s="62"/>
      <c r="BJ543" s="62"/>
      <c r="BK543" s="62"/>
      <c r="BL543" s="62"/>
      <c r="BM543" s="62"/>
    </row>
    <row r="544" spans="1:65" s="53" customFormat="1" x14ac:dyDescent="0.2">
      <c r="A544" s="2"/>
      <c r="B544" s="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62"/>
      <c r="AE544" s="317"/>
      <c r="AF544" s="317"/>
      <c r="AG544" s="317"/>
      <c r="AH544" s="317"/>
      <c r="AI544" s="317"/>
      <c r="AJ544" s="317"/>
      <c r="AK544" s="315"/>
      <c r="AL544" s="62"/>
      <c r="AM544" s="62"/>
      <c r="AN544" s="62"/>
      <c r="AO544" s="62"/>
      <c r="AP544" s="62"/>
      <c r="AQ544" s="62"/>
      <c r="AR544" s="62"/>
      <c r="AS544" s="62"/>
      <c r="AT544" s="62"/>
      <c r="AU544" s="62"/>
      <c r="AV544" s="62"/>
      <c r="AW544" s="62"/>
      <c r="AX544" s="62"/>
      <c r="AY544" s="62"/>
      <c r="AZ544" s="62"/>
      <c r="BA544" s="62"/>
      <c r="BB544" s="62"/>
      <c r="BC544" s="62"/>
      <c r="BD544" s="62"/>
      <c r="BE544" s="62"/>
      <c r="BF544" s="62"/>
      <c r="BG544" s="62"/>
      <c r="BH544" s="62"/>
      <c r="BI544" s="62"/>
      <c r="BJ544" s="62"/>
      <c r="BK544" s="62"/>
      <c r="BL544" s="62"/>
      <c r="BM544" s="62"/>
    </row>
    <row r="545" spans="1:65" s="53" customFormat="1" x14ac:dyDescent="0.2">
      <c r="A545" s="2"/>
      <c r="B545" s="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62"/>
      <c r="AE545" s="317"/>
      <c r="AF545" s="317"/>
      <c r="AG545" s="317"/>
      <c r="AH545" s="317"/>
      <c r="AI545" s="317"/>
      <c r="AJ545" s="317"/>
      <c r="AK545" s="315"/>
      <c r="AL545" s="62"/>
      <c r="AM545" s="62"/>
      <c r="AN545" s="62"/>
      <c r="AO545" s="62"/>
      <c r="AP545" s="62"/>
      <c r="AQ545" s="62"/>
      <c r="AR545" s="62"/>
      <c r="AS545" s="62"/>
      <c r="AT545" s="62"/>
      <c r="AU545" s="62"/>
      <c r="AV545" s="62"/>
      <c r="AW545" s="62"/>
      <c r="AX545" s="62"/>
      <c r="AY545" s="62"/>
      <c r="AZ545" s="62"/>
      <c r="BA545" s="62"/>
      <c r="BB545" s="62"/>
      <c r="BC545" s="62"/>
      <c r="BD545" s="62"/>
      <c r="BE545" s="62"/>
      <c r="BF545" s="62"/>
      <c r="BG545" s="62"/>
      <c r="BH545" s="62"/>
      <c r="BI545" s="62"/>
      <c r="BJ545" s="62"/>
      <c r="BK545" s="62"/>
      <c r="BL545" s="62"/>
      <c r="BM545" s="62"/>
    </row>
    <row r="546" spans="1:65" s="53" customFormat="1" x14ac:dyDescent="0.2">
      <c r="A546" s="2"/>
      <c r="B546" s="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62"/>
      <c r="AE546" s="317"/>
      <c r="AF546" s="317"/>
      <c r="AG546" s="317"/>
      <c r="AH546" s="317"/>
      <c r="AI546" s="317"/>
      <c r="AJ546" s="317"/>
      <c r="AK546" s="315"/>
      <c r="AL546" s="62"/>
      <c r="AM546" s="62"/>
      <c r="AN546" s="62"/>
      <c r="AO546" s="62"/>
      <c r="AP546" s="62"/>
      <c r="AQ546" s="62"/>
      <c r="AR546" s="62"/>
      <c r="AS546" s="62"/>
      <c r="AT546" s="62"/>
      <c r="AU546" s="62"/>
      <c r="AV546" s="62"/>
      <c r="AW546" s="62"/>
      <c r="AX546" s="62"/>
      <c r="AY546" s="62"/>
      <c r="AZ546" s="62"/>
      <c r="BA546" s="62"/>
      <c r="BB546" s="62"/>
      <c r="BC546" s="62"/>
      <c r="BD546" s="62"/>
      <c r="BE546" s="62"/>
      <c r="BF546" s="62"/>
      <c r="BG546" s="62"/>
      <c r="BH546" s="62"/>
      <c r="BI546" s="62"/>
      <c r="BJ546" s="62"/>
      <c r="BK546" s="62"/>
      <c r="BL546" s="62"/>
      <c r="BM546" s="62"/>
    </row>
    <row r="547" spans="1:65" s="53" customFormat="1" x14ac:dyDescent="0.2">
      <c r="A547" s="2"/>
      <c r="B547" s="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62"/>
      <c r="AE547" s="317"/>
      <c r="AF547" s="317"/>
      <c r="AG547" s="317"/>
      <c r="AH547" s="317"/>
      <c r="AI547" s="317"/>
      <c r="AJ547" s="317"/>
      <c r="AK547" s="315"/>
      <c r="AL547" s="62"/>
      <c r="AM547" s="62"/>
      <c r="AN547" s="62"/>
      <c r="AO547" s="62"/>
      <c r="AP547" s="62"/>
      <c r="AQ547" s="62"/>
      <c r="AR547" s="62"/>
      <c r="AS547" s="62"/>
      <c r="AT547" s="62"/>
      <c r="AU547" s="62"/>
      <c r="AV547" s="62"/>
      <c r="AW547" s="62"/>
      <c r="AX547" s="62"/>
      <c r="AY547" s="62"/>
      <c r="AZ547" s="62"/>
      <c r="BA547" s="62"/>
      <c r="BB547" s="62"/>
      <c r="BC547" s="62"/>
      <c r="BD547" s="62"/>
      <c r="BE547" s="62"/>
      <c r="BF547" s="62"/>
      <c r="BG547" s="62"/>
      <c r="BH547" s="62"/>
      <c r="BI547" s="62"/>
      <c r="BJ547" s="62"/>
      <c r="BK547" s="62"/>
      <c r="BL547" s="62"/>
      <c r="BM547" s="62"/>
    </row>
    <row r="548" spans="1:65" s="53" customFormat="1" x14ac:dyDescent="0.2">
      <c r="A548" s="2"/>
      <c r="B548" s="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62"/>
      <c r="AE548" s="317"/>
      <c r="AF548" s="317"/>
      <c r="AG548" s="317"/>
      <c r="AH548" s="317"/>
      <c r="AI548" s="317"/>
      <c r="AJ548" s="317"/>
      <c r="AK548" s="315"/>
      <c r="AL548" s="62"/>
      <c r="AM548" s="62"/>
      <c r="AN548" s="62"/>
      <c r="AO548" s="62"/>
      <c r="AP548" s="62"/>
      <c r="AQ548" s="62"/>
      <c r="AR548" s="62"/>
      <c r="AS548" s="62"/>
      <c r="AT548" s="62"/>
      <c r="AU548" s="62"/>
      <c r="AV548" s="62"/>
      <c r="AW548" s="62"/>
      <c r="AX548" s="62"/>
      <c r="AY548" s="62"/>
      <c r="AZ548" s="62"/>
      <c r="BA548" s="62"/>
      <c r="BB548" s="62"/>
      <c r="BC548" s="62"/>
      <c r="BD548" s="62"/>
      <c r="BE548" s="62"/>
      <c r="BF548" s="62"/>
      <c r="BG548" s="62"/>
      <c r="BH548" s="62"/>
      <c r="BI548" s="62"/>
      <c r="BJ548" s="62"/>
      <c r="BK548" s="62"/>
      <c r="BL548" s="62"/>
      <c r="BM548" s="62"/>
    </row>
    <row r="549" spans="1:65" s="53" customFormat="1" x14ac:dyDescent="0.2">
      <c r="A549" s="2"/>
      <c r="B549" s="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62"/>
      <c r="AE549" s="317"/>
      <c r="AF549" s="317"/>
      <c r="AG549" s="317"/>
      <c r="AH549" s="317"/>
      <c r="AI549" s="317"/>
      <c r="AJ549" s="317"/>
      <c r="AK549" s="315"/>
      <c r="AL549" s="62"/>
      <c r="AM549" s="62"/>
      <c r="AN549" s="62"/>
      <c r="AO549" s="62"/>
      <c r="AP549" s="62"/>
      <c r="AQ549" s="62"/>
      <c r="AR549" s="62"/>
      <c r="AS549" s="62"/>
      <c r="AT549" s="62"/>
      <c r="AU549" s="62"/>
      <c r="AV549" s="62"/>
      <c r="AW549" s="62"/>
      <c r="AX549" s="62"/>
      <c r="AY549" s="62"/>
      <c r="AZ549" s="62"/>
      <c r="BA549" s="62"/>
      <c r="BB549" s="62"/>
      <c r="BC549" s="62"/>
      <c r="BD549" s="62"/>
      <c r="BE549" s="62"/>
      <c r="BF549" s="62"/>
      <c r="BG549" s="62"/>
      <c r="BH549" s="62"/>
      <c r="BI549" s="62"/>
      <c r="BJ549" s="62"/>
      <c r="BK549" s="62"/>
      <c r="BL549" s="62"/>
      <c r="BM549" s="62"/>
    </row>
    <row r="550" spans="1:65" s="53" customFormat="1" x14ac:dyDescent="0.2">
      <c r="A550" s="2"/>
      <c r="B550" s="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62"/>
      <c r="AE550" s="317"/>
      <c r="AF550" s="317"/>
      <c r="AG550" s="317"/>
      <c r="AH550" s="317"/>
      <c r="AI550" s="317"/>
      <c r="AJ550" s="317"/>
      <c r="AK550" s="315"/>
      <c r="AL550" s="62"/>
      <c r="AM550" s="62"/>
      <c r="AN550" s="62"/>
      <c r="AO550" s="62"/>
      <c r="AP550" s="62"/>
      <c r="AQ550" s="62"/>
      <c r="AR550" s="62"/>
      <c r="AS550" s="62"/>
      <c r="AT550" s="62"/>
      <c r="AU550" s="62"/>
      <c r="AV550" s="62"/>
      <c r="AW550" s="62"/>
      <c r="AX550" s="62"/>
      <c r="AY550" s="62"/>
      <c r="AZ550" s="62"/>
      <c r="BA550" s="62"/>
      <c r="BB550" s="62"/>
      <c r="BC550" s="62"/>
      <c r="BD550" s="62"/>
      <c r="BE550" s="62"/>
      <c r="BF550" s="62"/>
      <c r="BG550" s="62"/>
      <c r="BH550" s="62"/>
      <c r="BI550" s="62"/>
      <c r="BJ550" s="62"/>
      <c r="BK550" s="62"/>
      <c r="BL550" s="62"/>
      <c r="BM550" s="62"/>
    </row>
    <row r="551" spans="1:65" s="53" customFormat="1" x14ac:dyDescent="0.2">
      <c r="A551" s="2"/>
      <c r="B551" s="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62"/>
      <c r="AE551" s="317"/>
      <c r="AF551" s="317"/>
      <c r="AG551" s="317"/>
      <c r="AH551" s="317"/>
      <c r="AI551" s="317"/>
      <c r="AJ551" s="317"/>
      <c r="AK551" s="315"/>
      <c r="AL551" s="62"/>
      <c r="AM551" s="62"/>
      <c r="AN551" s="62"/>
      <c r="AO551" s="62"/>
      <c r="AP551" s="62"/>
      <c r="AQ551" s="62"/>
      <c r="AR551" s="62"/>
      <c r="AS551" s="62"/>
      <c r="AT551" s="62"/>
      <c r="AU551" s="62"/>
      <c r="AV551" s="62"/>
      <c r="AW551" s="62"/>
      <c r="AX551" s="62"/>
      <c r="AY551" s="62"/>
      <c r="AZ551" s="62"/>
      <c r="BA551" s="62"/>
      <c r="BB551" s="62"/>
      <c r="BC551" s="62"/>
      <c r="BD551" s="62"/>
      <c r="BE551" s="62"/>
      <c r="BF551" s="62"/>
      <c r="BG551" s="62"/>
      <c r="BH551" s="62"/>
      <c r="BI551" s="62"/>
      <c r="BJ551" s="62"/>
      <c r="BK551" s="62"/>
      <c r="BL551" s="62"/>
      <c r="BM551" s="62"/>
    </row>
    <row r="552" spans="1:65" s="53" customFormat="1" x14ac:dyDescent="0.2">
      <c r="A552" s="2"/>
      <c r="B552" s="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62"/>
      <c r="AE552" s="317"/>
      <c r="AF552" s="317"/>
      <c r="AG552" s="317"/>
      <c r="AH552" s="317"/>
      <c r="AI552" s="317"/>
      <c r="AJ552" s="317"/>
      <c r="AK552" s="315"/>
      <c r="AL552" s="62"/>
      <c r="AM552" s="62"/>
      <c r="AN552" s="62"/>
      <c r="AO552" s="62"/>
      <c r="AP552" s="62"/>
      <c r="AQ552" s="62"/>
      <c r="AR552" s="62"/>
      <c r="AS552" s="62"/>
      <c r="AT552" s="62"/>
      <c r="AU552" s="62"/>
      <c r="AV552" s="62"/>
      <c r="AW552" s="62"/>
      <c r="AX552" s="62"/>
      <c r="AY552" s="62"/>
      <c r="AZ552" s="62"/>
      <c r="BA552" s="62"/>
      <c r="BB552" s="62"/>
      <c r="BC552" s="62"/>
      <c r="BD552" s="62"/>
      <c r="BE552" s="62"/>
      <c r="BF552" s="62"/>
      <c r="BG552" s="62"/>
      <c r="BH552" s="62"/>
      <c r="BI552" s="62"/>
      <c r="BJ552" s="62"/>
      <c r="BK552" s="62"/>
      <c r="BL552" s="62"/>
      <c r="BM552" s="62"/>
    </row>
    <row r="553" spans="1:65" s="53" customFormat="1" x14ac:dyDescent="0.2">
      <c r="A553" s="2"/>
      <c r="B553" s="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62"/>
      <c r="AE553" s="317"/>
      <c r="AF553" s="317"/>
      <c r="AG553" s="317"/>
      <c r="AH553" s="317"/>
      <c r="AI553" s="317"/>
      <c r="AJ553" s="317"/>
      <c r="AK553" s="315"/>
      <c r="AL553" s="62"/>
      <c r="AM553" s="62"/>
      <c r="AN553" s="62"/>
      <c r="AO553" s="62"/>
      <c r="AP553" s="62"/>
      <c r="AQ553" s="62"/>
      <c r="AR553" s="62"/>
      <c r="AS553" s="62"/>
      <c r="AT553" s="62"/>
      <c r="AU553" s="62"/>
      <c r="AV553" s="62"/>
      <c r="AW553" s="62"/>
      <c r="AX553" s="62"/>
      <c r="AY553" s="62"/>
      <c r="AZ553" s="62"/>
      <c r="BA553" s="62"/>
      <c r="BB553" s="62"/>
      <c r="BC553" s="62"/>
      <c r="BD553" s="62"/>
      <c r="BE553" s="62"/>
      <c r="BF553" s="62"/>
      <c r="BG553" s="62"/>
      <c r="BH553" s="62"/>
      <c r="BI553" s="62"/>
      <c r="BJ553" s="62"/>
      <c r="BK553" s="62"/>
      <c r="BL553" s="62"/>
      <c r="BM553" s="62"/>
    </row>
    <row r="554" spans="1:65" s="53" customFormat="1" x14ac:dyDescent="0.2">
      <c r="A554" s="2"/>
      <c r="B554" s="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62"/>
      <c r="AE554" s="317"/>
      <c r="AF554" s="317"/>
      <c r="AG554" s="317"/>
      <c r="AH554" s="317"/>
      <c r="AI554" s="317"/>
      <c r="AJ554" s="317"/>
      <c r="AK554" s="315"/>
      <c r="AL554" s="62"/>
      <c r="AM554" s="62"/>
      <c r="AN554" s="62"/>
      <c r="AO554" s="62"/>
      <c r="AP554" s="62"/>
      <c r="AQ554" s="62"/>
      <c r="AR554" s="62"/>
      <c r="AS554" s="62"/>
      <c r="AT554" s="62"/>
      <c r="AU554" s="62"/>
      <c r="AV554" s="62"/>
      <c r="AW554" s="62"/>
      <c r="AX554" s="62"/>
      <c r="AY554" s="62"/>
      <c r="AZ554" s="62"/>
      <c r="BA554" s="62"/>
      <c r="BB554" s="62"/>
      <c r="BC554" s="62"/>
      <c r="BD554" s="62"/>
      <c r="BE554" s="62"/>
      <c r="BF554" s="62"/>
      <c r="BG554" s="62"/>
      <c r="BH554" s="62"/>
      <c r="BI554" s="62"/>
      <c r="BJ554" s="62"/>
      <c r="BK554" s="62"/>
      <c r="BL554" s="62"/>
      <c r="BM554" s="62"/>
    </row>
    <row r="555" spans="1:65" s="53" customFormat="1" x14ac:dyDescent="0.2">
      <c r="A555" s="2"/>
      <c r="B555" s="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62"/>
      <c r="AE555" s="317"/>
      <c r="AF555" s="317"/>
      <c r="AG555" s="317"/>
      <c r="AH555" s="317"/>
      <c r="AI555" s="317"/>
      <c r="AJ555" s="317"/>
      <c r="AK555" s="315"/>
      <c r="AL555" s="62"/>
      <c r="AM555" s="62"/>
      <c r="AN555" s="62"/>
      <c r="AO555" s="62"/>
      <c r="AP555" s="62"/>
      <c r="AQ555" s="62"/>
      <c r="AR555" s="62"/>
      <c r="AS555" s="62"/>
      <c r="AT555" s="62"/>
      <c r="AU555" s="62"/>
      <c r="AV555" s="62"/>
      <c r="AW555" s="62"/>
      <c r="AX555" s="62"/>
      <c r="AY555" s="62"/>
      <c r="AZ555" s="62"/>
      <c r="BA555" s="62"/>
      <c r="BB555" s="62"/>
      <c r="BC555" s="62"/>
      <c r="BD555" s="62"/>
      <c r="BE555" s="62"/>
      <c r="BF555" s="62"/>
      <c r="BG555" s="62"/>
      <c r="BH555" s="62"/>
      <c r="BI555" s="62"/>
      <c r="BJ555" s="62"/>
      <c r="BK555" s="62"/>
      <c r="BL555" s="62"/>
      <c r="BM555" s="62"/>
    </row>
    <row r="556" spans="1:65" s="53" customFormat="1" x14ac:dyDescent="0.2">
      <c r="A556" s="2"/>
      <c r="B556" s="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62"/>
      <c r="AE556" s="317"/>
      <c r="AF556" s="317"/>
      <c r="AG556" s="317"/>
      <c r="AH556" s="317"/>
      <c r="AI556" s="317"/>
      <c r="AJ556" s="317"/>
      <c r="AK556" s="315"/>
      <c r="AL556" s="62"/>
      <c r="AM556" s="62"/>
      <c r="AN556" s="62"/>
      <c r="AO556" s="62"/>
      <c r="AP556" s="62"/>
      <c r="AQ556" s="62"/>
      <c r="AR556" s="62"/>
      <c r="AS556" s="62"/>
      <c r="AT556" s="62"/>
      <c r="AU556" s="62"/>
      <c r="AV556" s="62"/>
      <c r="AW556" s="62"/>
      <c r="AX556" s="62"/>
      <c r="AY556" s="62"/>
      <c r="AZ556" s="62"/>
      <c r="BA556" s="62"/>
      <c r="BB556" s="62"/>
      <c r="BC556" s="62"/>
      <c r="BD556" s="62"/>
      <c r="BE556" s="62"/>
      <c r="BF556" s="62"/>
      <c r="BG556" s="62"/>
      <c r="BH556" s="62"/>
      <c r="BI556" s="62"/>
      <c r="BJ556" s="62"/>
      <c r="BK556" s="62"/>
      <c r="BL556" s="62"/>
      <c r="BM556" s="62"/>
    </row>
    <row r="557" spans="1:65" s="53" customFormat="1" x14ac:dyDescent="0.2">
      <c r="A557" s="2"/>
      <c r="B557" s="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62"/>
      <c r="AE557" s="317"/>
      <c r="AF557" s="317"/>
      <c r="AG557" s="317"/>
      <c r="AH557" s="317"/>
      <c r="AI557" s="317"/>
      <c r="AJ557" s="317"/>
      <c r="AK557" s="315"/>
      <c r="AL557" s="62"/>
      <c r="AM557" s="62"/>
      <c r="AN557" s="62"/>
      <c r="AO557" s="62"/>
      <c r="AP557" s="62"/>
      <c r="AQ557" s="62"/>
      <c r="AR557" s="62"/>
      <c r="AS557" s="62"/>
      <c r="AT557" s="62"/>
      <c r="AU557" s="62"/>
      <c r="AV557" s="62"/>
      <c r="AW557" s="62"/>
      <c r="AX557" s="62"/>
      <c r="AY557" s="62"/>
      <c r="AZ557" s="62"/>
      <c r="BA557" s="62"/>
      <c r="BB557" s="62"/>
      <c r="BC557" s="62"/>
      <c r="BD557" s="62"/>
      <c r="BE557" s="62"/>
      <c r="BF557" s="62"/>
      <c r="BG557" s="62"/>
      <c r="BH557" s="62"/>
      <c r="BI557" s="62"/>
      <c r="BJ557" s="62"/>
      <c r="BK557" s="62"/>
      <c r="BL557" s="62"/>
      <c r="BM557" s="62"/>
    </row>
    <row r="558" spans="1:65" s="53" customFormat="1" x14ac:dyDescent="0.2">
      <c r="A558" s="2"/>
      <c r="B558" s="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62"/>
      <c r="AE558" s="317"/>
      <c r="AF558" s="317"/>
      <c r="AG558" s="317"/>
      <c r="AH558" s="317"/>
      <c r="AI558" s="317"/>
      <c r="AJ558" s="317"/>
      <c r="AK558" s="315"/>
      <c r="AL558" s="62"/>
      <c r="AM558" s="62"/>
      <c r="AN558" s="62"/>
      <c r="AO558" s="62"/>
      <c r="AP558" s="62"/>
      <c r="AQ558" s="62"/>
      <c r="AR558" s="62"/>
      <c r="AS558" s="62"/>
      <c r="AT558" s="62"/>
      <c r="AU558" s="62"/>
      <c r="AV558" s="62"/>
      <c r="AW558" s="62"/>
      <c r="AX558" s="62"/>
      <c r="AY558" s="62"/>
      <c r="AZ558" s="62"/>
      <c r="BA558" s="62"/>
      <c r="BB558" s="62"/>
      <c r="BC558" s="62"/>
      <c r="BD558" s="62"/>
      <c r="BE558" s="62"/>
      <c r="BF558" s="62"/>
      <c r="BG558" s="62"/>
      <c r="BH558" s="62"/>
      <c r="BI558" s="62"/>
      <c r="BJ558" s="62"/>
      <c r="BK558" s="62"/>
      <c r="BL558" s="62"/>
      <c r="BM558" s="62"/>
    </row>
    <row r="559" spans="1:65" s="53" customFormat="1" x14ac:dyDescent="0.2">
      <c r="A559" s="2"/>
      <c r="B559" s="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62"/>
      <c r="AE559" s="317"/>
      <c r="AF559" s="317"/>
      <c r="AG559" s="317"/>
      <c r="AH559" s="317"/>
      <c r="AI559" s="317"/>
      <c r="AJ559" s="317"/>
      <c r="AK559" s="315"/>
      <c r="AL559" s="62"/>
      <c r="AM559" s="62"/>
      <c r="AN559" s="62"/>
      <c r="AO559" s="62"/>
      <c r="AP559" s="62"/>
      <c r="AQ559" s="62"/>
      <c r="AR559" s="62"/>
      <c r="AS559" s="62"/>
      <c r="AT559" s="62"/>
      <c r="AU559" s="62"/>
      <c r="AV559" s="62"/>
      <c r="AW559" s="62"/>
      <c r="AX559" s="62"/>
      <c r="AY559" s="62"/>
      <c r="AZ559" s="62"/>
      <c r="BA559" s="62"/>
      <c r="BB559" s="62"/>
      <c r="BC559" s="62"/>
      <c r="BD559" s="62"/>
      <c r="BE559" s="62"/>
      <c r="BF559" s="62"/>
      <c r="BG559" s="62"/>
      <c r="BH559" s="62"/>
      <c r="BI559" s="62"/>
      <c r="BJ559" s="62"/>
      <c r="BK559" s="62"/>
      <c r="BL559" s="62"/>
      <c r="BM559" s="62"/>
    </row>
    <row r="560" spans="1:65" s="53" customFormat="1" x14ac:dyDescent="0.2">
      <c r="A560" s="2"/>
      <c r="B560" s="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62"/>
      <c r="AE560" s="317"/>
      <c r="AF560" s="317"/>
      <c r="AG560" s="317"/>
      <c r="AH560" s="317"/>
      <c r="AI560" s="317"/>
      <c r="AJ560" s="317"/>
      <c r="AK560" s="315"/>
      <c r="AL560" s="62"/>
      <c r="AM560" s="62"/>
      <c r="AN560" s="62"/>
      <c r="AO560" s="62"/>
      <c r="AP560" s="62"/>
      <c r="AQ560" s="62"/>
      <c r="AR560" s="62"/>
      <c r="AS560" s="62"/>
      <c r="AT560" s="62"/>
      <c r="AU560" s="62"/>
      <c r="AV560" s="62"/>
      <c r="AW560" s="62"/>
      <c r="AX560" s="62"/>
      <c r="AY560" s="62"/>
      <c r="AZ560" s="62"/>
      <c r="BA560" s="62"/>
      <c r="BB560" s="62"/>
      <c r="BC560" s="62"/>
      <c r="BD560" s="62"/>
      <c r="BE560" s="62"/>
      <c r="BF560" s="62"/>
      <c r="BG560" s="62"/>
      <c r="BH560" s="62"/>
      <c r="BI560" s="62"/>
      <c r="BJ560" s="62"/>
      <c r="BK560" s="62"/>
      <c r="BL560" s="62"/>
      <c r="BM560" s="62"/>
    </row>
    <row r="561" spans="1:65" s="53" customFormat="1" x14ac:dyDescent="0.2">
      <c r="A561" s="2"/>
      <c r="B561" s="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62"/>
      <c r="AE561" s="317"/>
      <c r="AF561" s="317"/>
      <c r="AG561" s="317"/>
      <c r="AH561" s="317"/>
      <c r="AI561" s="317"/>
      <c r="AJ561" s="317"/>
      <c r="AK561" s="315"/>
      <c r="AL561" s="62"/>
      <c r="AM561" s="62"/>
      <c r="AN561" s="62"/>
      <c r="AO561" s="62"/>
      <c r="AP561" s="62"/>
      <c r="AQ561" s="62"/>
      <c r="AR561" s="62"/>
      <c r="AS561" s="62"/>
      <c r="AT561" s="62"/>
      <c r="AU561" s="62"/>
      <c r="AV561" s="62"/>
      <c r="AW561" s="62"/>
      <c r="AX561" s="62"/>
      <c r="AY561" s="62"/>
      <c r="AZ561" s="62"/>
      <c r="BA561" s="62"/>
      <c r="BB561" s="62"/>
      <c r="BC561" s="62"/>
      <c r="BD561" s="62"/>
      <c r="BE561" s="62"/>
      <c r="BF561" s="62"/>
      <c r="BG561" s="62"/>
      <c r="BH561" s="62"/>
      <c r="BI561" s="62"/>
      <c r="BJ561" s="62"/>
      <c r="BK561" s="62"/>
      <c r="BL561" s="62"/>
      <c r="BM561" s="62"/>
    </row>
    <row r="562" spans="1:65" s="53" customFormat="1" x14ac:dyDescent="0.2">
      <c r="A562" s="2"/>
      <c r="B562" s="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62"/>
      <c r="AE562" s="317"/>
      <c r="AF562" s="317"/>
      <c r="AG562" s="317"/>
      <c r="AH562" s="317"/>
      <c r="AI562" s="317"/>
      <c r="AJ562" s="317"/>
      <c r="AK562" s="315"/>
      <c r="AL562" s="62"/>
      <c r="AM562" s="62"/>
      <c r="AN562" s="62"/>
      <c r="AO562" s="62"/>
      <c r="AP562" s="62"/>
      <c r="AQ562" s="62"/>
      <c r="AR562" s="62"/>
      <c r="AS562" s="62"/>
      <c r="AT562" s="62"/>
      <c r="AU562" s="62"/>
      <c r="AV562" s="62"/>
      <c r="AW562" s="62"/>
      <c r="AX562" s="62"/>
      <c r="AY562" s="62"/>
      <c r="AZ562" s="62"/>
      <c r="BA562" s="62"/>
      <c r="BB562" s="62"/>
      <c r="BC562" s="62"/>
      <c r="BD562" s="62"/>
      <c r="BE562" s="62"/>
      <c r="BF562" s="62"/>
      <c r="BG562" s="62"/>
      <c r="BH562" s="62"/>
      <c r="BI562" s="62"/>
      <c r="BJ562" s="62"/>
      <c r="BK562" s="62"/>
      <c r="BL562" s="62"/>
      <c r="BM562" s="62"/>
    </row>
    <row r="563" spans="1:65" s="53" customFormat="1" x14ac:dyDescent="0.2">
      <c r="A563" s="2"/>
      <c r="B563" s="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62"/>
      <c r="AE563" s="317"/>
      <c r="AF563" s="317"/>
      <c r="AG563" s="317"/>
      <c r="AH563" s="317"/>
      <c r="AI563" s="317"/>
      <c r="AJ563" s="317"/>
      <c r="AK563" s="315"/>
      <c r="AL563" s="62"/>
      <c r="AM563" s="62"/>
      <c r="AN563" s="62"/>
      <c r="AO563" s="62"/>
      <c r="AP563" s="62"/>
      <c r="AQ563" s="62"/>
      <c r="AR563" s="62"/>
      <c r="AS563" s="62"/>
      <c r="AT563" s="62"/>
      <c r="AU563" s="62"/>
      <c r="AV563" s="62"/>
      <c r="AW563" s="62"/>
      <c r="AX563" s="62"/>
      <c r="AY563" s="62"/>
      <c r="AZ563" s="62"/>
      <c r="BA563" s="62"/>
      <c r="BB563" s="62"/>
      <c r="BC563" s="62"/>
      <c r="BD563" s="62"/>
      <c r="BE563" s="62"/>
      <c r="BF563" s="62"/>
      <c r="BG563" s="62"/>
      <c r="BH563" s="62"/>
      <c r="BI563" s="62"/>
      <c r="BJ563" s="62"/>
      <c r="BK563" s="62"/>
      <c r="BL563" s="62"/>
      <c r="BM563" s="62"/>
    </row>
    <row r="564" spans="1:65" s="53" customFormat="1" x14ac:dyDescent="0.2">
      <c r="A564" s="2"/>
      <c r="B564" s="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62"/>
      <c r="AE564" s="317"/>
      <c r="AF564" s="317"/>
      <c r="AG564" s="317"/>
      <c r="AH564" s="317"/>
      <c r="AI564" s="317"/>
      <c r="AJ564" s="317"/>
      <c r="AK564" s="315"/>
      <c r="AL564" s="62"/>
      <c r="AM564" s="62"/>
      <c r="AN564" s="62"/>
      <c r="AO564" s="62"/>
      <c r="AP564" s="62"/>
      <c r="AQ564" s="62"/>
      <c r="AR564" s="62"/>
      <c r="AS564" s="62"/>
      <c r="AT564" s="62"/>
      <c r="AU564" s="62"/>
      <c r="AV564" s="62"/>
      <c r="AW564" s="62"/>
      <c r="AX564" s="62"/>
      <c r="AY564" s="62"/>
      <c r="AZ564" s="62"/>
      <c r="BA564" s="62"/>
      <c r="BB564" s="62"/>
      <c r="BC564" s="62"/>
      <c r="BD564" s="62"/>
      <c r="BE564" s="62"/>
      <c r="BF564" s="62"/>
      <c r="BG564" s="62"/>
      <c r="BH564" s="62"/>
      <c r="BI564" s="62"/>
      <c r="BJ564" s="62"/>
      <c r="BK564" s="62"/>
      <c r="BL564" s="62"/>
      <c r="BM564" s="62"/>
    </row>
    <row r="565" spans="1:65" s="53" customFormat="1" x14ac:dyDescent="0.2">
      <c r="A565" s="2"/>
      <c r="B565" s="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62"/>
      <c r="AE565" s="317"/>
      <c r="AF565" s="317"/>
      <c r="AG565" s="317"/>
      <c r="AH565" s="317"/>
      <c r="AI565" s="317"/>
      <c r="AJ565" s="317"/>
      <c r="AK565" s="315"/>
      <c r="AL565" s="62"/>
      <c r="AM565" s="62"/>
      <c r="AN565" s="62"/>
      <c r="AO565" s="62"/>
      <c r="AP565" s="62"/>
      <c r="AQ565" s="62"/>
      <c r="AR565" s="62"/>
      <c r="AS565" s="62"/>
      <c r="AT565" s="62"/>
      <c r="AU565" s="62"/>
      <c r="AV565" s="62"/>
      <c r="AW565" s="62"/>
      <c r="AX565" s="62"/>
      <c r="AY565" s="62"/>
      <c r="AZ565" s="62"/>
      <c r="BA565" s="62"/>
      <c r="BB565" s="62"/>
      <c r="BC565" s="62"/>
      <c r="BD565" s="62"/>
      <c r="BE565" s="62"/>
      <c r="BF565" s="62"/>
      <c r="BG565" s="62"/>
      <c r="BH565" s="62"/>
      <c r="BI565" s="62"/>
      <c r="BJ565" s="62"/>
      <c r="BK565" s="62"/>
      <c r="BL565" s="62"/>
      <c r="BM565" s="62"/>
    </row>
    <row r="566" spans="1:65" s="53" customFormat="1" x14ac:dyDescent="0.2">
      <c r="A566" s="2"/>
      <c r="B566" s="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62"/>
      <c r="AE566" s="317"/>
      <c r="AF566" s="317"/>
      <c r="AG566" s="317"/>
      <c r="AH566" s="317"/>
      <c r="AI566" s="317"/>
      <c r="AJ566" s="317"/>
      <c r="AK566" s="315"/>
      <c r="AL566" s="62"/>
      <c r="AM566" s="62"/>
      <c r="AN566" s="62"/>
      <c r="AO566" s="62"/>
      <c r="AP566" s="62"/>
      <c r="AQ566" s="62"/>
      <c r="AR566" s="62"/>
      <c r="AS566" s="62"/>
      <c r="AT566" s="62"/>
      <c r="AU566" s="62"/>
      <c r="AV566" s="62"/>
      <c r="AW566" s="62"/>
      <c r="AX566" s="62"/>
      <c r="AY566" s="62"/>
      <c r="AZ566" s="62"/>
      <c r="BA566" s="62"/>
      <c r="BB566" s="62"/>
      <c r="BC566" s="62"/>
      <c r="BD566" s="62"/>
      <c r="BE566" s="62"/>
      <c r="BF566" s="62"/>
      <c r="BG566" s="62"/>
      <c r="BH566" s="62"/>
      <c r="BI566" s="62"/>
      <c r="BJ566" s="62"/>
      <c r="BK566" s="62"/>
      <c r="BL566" s="62"/>
      <c r="BM566" s="62"/>
    </row>
    <row r="567" spans="1:65" s="53" customFormat="1" x14ac:dyDescent="0.2">
      <c r="A567" s="2"/>
      <c r="B567" s="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62"/>
      <c r="AE567" s="317"/>
      <c r="AF567" s="317"/>
      <c r="AG567" s="317"/>
      <c r="AH567" s="317"/>
      <c r="AI567" s="317"/>
      <c r="AJ567" s="317"/>
      <c r="AK567" s="315"/>
      <c r="AL567" s="62"/>
      <c r="AM567" s="62"/>
      <c r="AN567" s="62"/>
      <c r="AO567" s="62"/>
      <c r="AP567" s="62"/>
      <c r="AQ567" s="62"/>
      <c r="AR567" s="62"/>
      <c r="AS567" s="62"/>
      <c r="AT567" s="62"/>
      <c r="AU567" s="62"/>
      <c r="AV567" s="62"/>
      <c r="AW567" s="62"/>
      <c r="AX567" s="62"/>
      <c r="AY567" s="62"/>
      <c r="AZ567" s="62"/>
      <c r="BA567" s="62"/>
      <c r="BB567" s="62"/>
      <c r="BC567" s="62"/>
      <c r="BD567" s="62"/>
      <c r="BE567" s="62"/>
      <c r="BF567" s="62"/>
      <c r="BG567" s="62"/>
      <c r="BH567" s="62"/>
      <c r="BI567" s="62"/>
      <c r="BJ567" s="62"/>
      <c r="BK567" s="62"/>
      <c r="BL567" s="62"/>
      <c r="BM567" s="62"/>
    </row>
    <row r="568" spans="1:65" s="53" customFormat="1" x14ac:dyDescent="0.2">
      <c r="A568" s="2"/>
      <c r="B568" s="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62"/>
      <c r="AE568" s="317"/>
      <c r="AF568" s="317"/>
      <c r="AG568" s="317"/>
      <c r="AH568" s="317"/>
      <c r="AI568" s="317"/>
      <c r="AJ568" s="317"/>
      <c r="AK568" s="315"/>
      <c r="AL568" s="62"/>
      <c r="AM568" s="62"/>
      <c r="AN568" s="62"/>
      <c r="AO568" s="62"/>
      <c r="AP568" s="62"/>
      <c r="AQ568" s="62"/>
      <c r="AR568" s="62"/>
      <c r="AS568" s="62"/>
      <c r="AT568" s="62"/>
      <c r="AU568" s="62"/>
      <c r="AV568" s="62"/>
      <c r="AW568" s="62"/>
      <c r="AX568" s="62"/>
      <c r="AY568" s="62"/>
      <c r="AZ568" s="62"/>
      <c r="BA568" s="62"/>
      <c r="BB568" s="62"/>
      <c r="BC568" s="62"/>
      <c r="BD568" s="62"/>
      <c r="BE568" s="62"/>
      <c r="BF568" s="62"/>
      <c r="BG568" s="62"/>
      <c r="BH568" s="62"/>
      <c r="BI568" s="62"/>
      <c r="BJ568" s="62"/>
      <c r="BK568" s="62"/>
      <c r="BL568" s="62"/>
      <c r="BM568" s="62"/>
    </row>
    <row r="569" spans="1:65" s="53" customFormat="1" x14ac:dyDescent="0.2">
      <c r="A569" s="2"/>
      <c r="B569" s="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62"/>
      <c r="AE569" s="317"/>
      <c r="AF569" s="317"/>
      <c r="AG569" s="317"/>
      <c r="AH569" s="317"/>
      <c r="AI569" s="317"/>
      <c r="AJ569" s="317"/>
      <c r="AK569" s="315"/>
      <c r="AL569" s="62"/>
      <c r="AM569" s="62"/>
      <c r="AN569" s="62"/>
      <c r="AO569" s="62"/>
      <c r="AP569" s="62"/>
      <c r="AQ569" s="62"/>
      <c r="AR569" s="62"/>
      <c r="AS569" s="62"/>
      <c r="AT569" s="62"/>
      <c r="AU569" s="62"/>
      <c r="AV569" s="62"/>
      <c r="AW569" s="62"/>
      <c r="AX569" s="62"/>
      <c r="AY569" s="62"/>
      <c r="AZ569" s="62"/>
      <c r="BA569" s="62"/>
      <c r="BB569" s="62"/>
      <c r="BC569" s="62"/>
      <c r="BD569" s="62"/>
      <c r="BE569" s="62"/>
      <c r="BF569" s="62"/>
      <c r="BG569" s="62"/>
      <c r="BH569" s="62"/>
      <c r="BI569" s="62"/>
      <c r="BJ569" s="62"/>
      <c r="BK569" s="62"/>
      <c r="BL569" s="62"/>
      <c r="BM569" s="62"/>
    </row>
    <row r="570" spans="1:65" s="53" customFormat="1" x14ac:dyDescent="0.2">
      <c r="A570" s="2"/>
      <c r="B570" s="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62"/>
      <c r="AE570" s="317"/>
      <c r="AF570" s="317"/>
      <c r="AG570" s="317"/>
      <c r="AH570" s="317"/>
      <c r="AI570" s="317"/>
      <c r="AJ570" s="317"/>
      <c r="AK570" s="315"/>
      <c r="AL570" s="62"/>
      <c r="AM570" s="62"/>
      <c r="AN570" s="62"/>
      <c r="AO570" s="62"/>
      <c r="AP570" s="62"/>
      <c r="AQ570" s="62"/>
      <c r="AR570" s="62"/>
      <c r="AS570" s="62"/>
      <c r="AT570" s="62"/>
      <c r="AU570" s="62"/>
      <c r="AV570" s="62"/>
      <c r="AW570" s="62"/>
      <c r="AX570" s="62"/>
      <c r="AY570" s="62"/>
      <c r="AZ570" s="62"/>
      <c r="BA570" s="62"/>
      <c r="BB570" s="62"/>
      <c r="BC570" s="62"/>
      <c r="BD570" s="62"/>
      <c r="BE570" s="62"/>
      <c r="BF570" s="62"/>
      <c r="BG570" s="62"/>
      <c r="BH570" s="62"/>
      <c r="BI570" s="62"/>
      <c r="BJ570" s="62"/>
      <c r="BK570" s="62"/>
      <c r="BL570" s="62"/>
      <c r="BM570" s="62"/>
    </row>
    <row r="571" spans="1:65" s="53" customFormat="1" x14ac:dyDescent="0.2">
      <c r="A571" s="2"/>
      <c r="B571" s="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62"/>
      <c r="AE571" s="317"/>
      <c r="AF571" s="317"/>
      <c r="AG571" s="317"/>
      <c r="AH571" s="317"/>
      <c r="AI571" s="317"/>
      <c r="AJ571" s="317"/>
      <c r="AK571" s="315"/>
      <c r="AL571" s="62"/>
      <c r="AM571" s="62"/>
      <c r="AN571" s="62"/>
      <c r="AO571" s="62"/>
      <c r="AP571" s="62"/>
      <c r="AQ571" s="62"/>
      <c r="AR571" s="62"/>
      <c r="AS571" s="62"/>
      <c r="AT571" s="62"/>
      <c r="AU571" s="62"/>
      <c r="AV571" s="62"/>
      <c r="AW571" s="62"/>
      <c r="AX571" s="62"/>
      <c r="AY571" s="62"/>
      <c r="AZ571" s="62"/>
      <c r="BA571" s="62"/>
      <c r="BB571" s="62"/>
      <c r="BC571" s="62"/>
      <c r="BD571" s="62"/>
      <c r="BE571" s="62"/>
      <c r="BF571" s="62"/>
      <c r="BG571" s="62"/>
      <c r="BH571" s="62"/>
      <c r="BI571" s="62"/>
      <c r="BJ571" s="62"/>
      <c r="BK571" s="62"/>
      <c r="BL571" s="62"/>
      <c r="BM571" s="62"/>
    </row>
    <row r="572" spans="1:65" s="53" customFormat="1" x14ac:dyDescent="0.2">
      <c r="A572" s="2"/>
      <c r="B572" s="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62"/>
      <c r="AE572" s="317"/>
      <c r="AF572" s="317"/>
      <c r="AG572" s="317"/>
      <c r="AH572" s="317"/>
      <c r="AI572" s="317"/>
      <c r="AJ572" s="317"/>
      <c r="AK572" s="315"/>
      <c r="AL572" s="62"/>
      <c r="AM572" s="62"/>
      <c r="AN572" s="62"/>
      <c r="AO572" s="62"/>
      <c r="AP572" s="62"/>
      <c r="AQ572" s="62"/>
      <c r="AR572" s="62"/>
      <c r="AS572" s="62"/>
      <c r="AT572" s="62"/>
      <c r="AU572" s="62"/>
      <c r="AV572" s="62"/>
      <c r="AW572" s="62"/>
      <c r="AX572" s="62"/>
      <c r="AY572" s="62"/>
      <c r="AZ572" s="62"/>
      <c r="BA572" s="62"/>
      <c r="BB572" s="62"/>
      <c r="BC572" s="62"/>
      <c r="BD572" s="62"/>
      <c r="BE572" s="62"/>
      <c r="BF572" s="62"/>
      <c r="BG572" s="62"/>
      <c r="BH572" s="62"/>
      <c r="BI572" s="62"/>
      <c r="BJ572" s="62"/>
      <c r="BK572" s="62"/>
      <c r="BL572" s="62"/>
      <c r="BM572" s="62"/>
    </row>
    <row r="573" spans="1:65" s="53" customFormat="1" x14ac:dyDescent="0.2">
      <c r="A573" s="2"/>
      <c r="B573" s="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62"/>
      <c r="AE573" s="317"/>
      <c r="AF573" s="317"/>
      <c r="AG573" s="317"/>
      <c r="AH573" s="317"/>
      <c r="AI573" s="317"/>
      <c r="AJ573" s="317"/>
      <c r="AK573" s="315"/>
      <c r="AL573" s="62"/>
      <c r="AM573" s="62"/>
      <c r="AN573" s="62"/>
      <c r="AO573" s="62"/>
      <c r="AP573" s="62"/>
      <c r="AQ573" s="62"/>
      <c r="AR573" s="62"/>
      <c r="AS573" s="62"/>
      <c r="AT573" s="62"/>
      <c r="AU573" s="62"/>
      <c r="AV573" s="62"/>
      <c r="AW573" s="62"/>
      <c r="AX573" s="62"/>
      <c r="AY573" s="62"/>
      <c r="AZ573" s="62"/>
      <c r="BA573" s="62"/>
      <c r="BB573" s="62"/>
      <c r="BC573" s="62"/>
      <c r="BD573" s="62"/>
      <c r="BE573" s="62"/>
      <c r="BF573" s="62"/>
      <c r="BG573" s="62"/>
      <c r="BH573" s="62"/>
      <c r="BI573" s="62"/>
      <c r="BJ573" s="62"/>
      <c r="BK573" s="62"/>
      <c r="BL573" s="62"/>
      <c r="BM573" s="62"/>
    </row>
    <row r="574" spans="1:65" s="53" customFormat="1" x14ac:dyDescent="0.2">
      <c r="A574" s="2"/>
      <c r="B574" s="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62"/>
      <c r="AE574" s="317"/>
      <c r="AF574" s="317"/>
      <c r="AG574" s="317"/>
      <c r="AH574" s="317"/>
      <c r="AI574" s="317"/>
      <c r="AJ574" s="317"/>
      <c r="AK574" s="315"/>
      <c r="AL574" s="62"/>
      <c r="AM574" s="62"/>
      <c r="AN574" s="62"/>
      <c r="AO574" s="62"/>
      <c r="AP574" s="62"/>
      <c r="AQ574" s="62"/>
      <c r="AR574" s="62"/>
      <c r="AS574" s="62"/>
      <c r="AT574" s="62"/>
      <c r="AU574" s="62"/>
      <c r="AV574" s="62"/>
      <c r="AW574" s="62"/>
      <c r="AX574" s="62"/>
      <c r="AY574" s="62"/>
      <c r="AZ574" s="62"/>
      <c r="BA574" s="62"/>
      <c r="BB574" s="62"/>
      <c r="BC574" s="62"/>
      <c r="BD574" s="62"/>
      <c r="BE574" s="62"/>
      <c r="BF574" s="62"/>
      <c r="BG574" s="62"/>
      <c r="BH574" s="62"/>
      <c r="BI574" s="62"/>
      <c r="BJ574" s="62"/>
      <c r="BK574" s="62"/>
      <c r="BL574" s="62"/>
      <c r="BM574" s="62"/>
    </row>
    <row r="575" spans="1:65" s="53" customFormat="1" x14ac:dyDescent="0.2">
      <c r="A575" s="2"/>
      <c r="B575" s="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62"/>
      <c r="AE575" s="317"/>
      <c r="AF575" s="317"/>
      <c r="AG575" s="317"/>
      <c r="AH575" s="317"/>
      <c r="AI575" s="317"/>
      <c r="AJ575" s="317"/>
      <c r="AK575" s="315"/>
      <c r="AL575" s="62"/>
      <c r="AM575" s="62"/>
      <c r="AN575" s="62"/>
      <c r="AO575" s="62"/>
      <c r="AP575" s="62"/>
      <c r="AQ575" s="62"/>
      <c r="AR575" s="62"/>
      <c r="AS575" s="62"/>
      <c r="AT575" s="62"/>
      <c r="AU575" s="62"/>
      <c r="AV575" s="62"/>
      <c r="AW575" s="62"/>
      <c r="AX575" s="62"/>
      <c r="AY575" s="62"/>
      <c r="AZ575" s="62"/>
      <c r="BA575" s="62"/>
      <c r="BB575" s="62"/>
      <c r="BC575" s="62"/>
      <c r="BD575" s="62"/>
      <c r="BE575" s="62"/>
      <c r="BF575" s="62"/>
      <c r="BG575" s="62"/>
      <c r="BH575" s="62"/>
      <c r="BI575" s="62"/>
      <c r="BJ575" s="62"/>
      <c r="BK575" s="62"/>
      <c r="BL575" s="62"/>
      <c r="BM575" s="62"/>
    </row>
    <row r="576" spans="1:65" s="53" customFormat="1" x14ac:dyDescent="0.2">
      <c r="A576" s="2"/>
      <c r="B576" s="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62"/>
      <c r="AE576" s="317"/>
      <c r="AF576" s="317"/>
      <c r="AG576" s="317"/>
      <c r="AH576" s="317"/>
      <c r="AI576" s="317"/>
      <c r="AJ576" s="317"/>
      <c r="AK576" s="315"/>
      <c r="AL576" s="62"/>
      <c r="AM576" s="62"/>
      <c r="AN576" s="62"/>
      <c r="AO576" s="62"/>
      <c r="AP576" s="62"/>
      <c r="AQ576" s="62"/>
      <c r="AR576" s="62"/>
      <c r="AS576" s="62"/>
      <c r="AT576" s="62"/>
      <c r="AU576" s="62"/>
      <c r="AV576" s="62"/>
      <c r="AW576" s="62"/>
      <c r="AX576" s="62"/>
      <c r="AY576" s="62"/>
      <c r="AZ576" s="62"/>
      <c r="BA576" s="62"/>
      <c r="BB576" s="62"/>
      <c r="BC576" s="62"/>
      <c r="BD576" s="62"/>
      <c r="BE576" s="62"/>
      <c r="BF576" s="62"/>
      <c r="BG576" s="62"/>
      <c r="BH576" s="62"/>
      <c r="BI576" s="62"/>
      <c r="BJ576" s="62"/>
      <c r="BK576" s="62"/>
      <c r="BL576" s="62"/>
      <c r="BM576" s="62"/>
    </row>
    <row r="577" spans="1:65" s="53" customFormat="1" x14ac:dyDescent="0.2">
      <c r="A577" s="2"/>
      <c r="B577" s="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62"/>
      <c r="AE577" s="317"/>
      <c r="AF577" s="317"/>
      <c r="AG577" s="317"/>
      <c r="AH577" s="317"/>
      <c r="AI577" s="317"/>
      <c r="AJ577" s="317"/>
      <c r="AK577" s="315"/>
      <c r="AL577" s="62"/>
      <c r="AM577" s="62"/>
      <c r="AN577" s="62"/>
      <c r="AO577" s="62"/>
      <c r="AP577" s="62"/>
      <c r="AQ577" s="62"/>
      <c r="AR577" s="62"/>
      <c r="AS577" s="62"/>
      <c r="AT577" s="62"/>
      <c r="AU577" s="62"/>
      <c r="AV577" s="62"/>
      <c r="AW577" s="62"/>
      <c r="AX577" s="62"/>
      <c r="AY577" s="62"/>
      <c r="AZ577" s="62"/>
      <c r="BA577" s="62"/>
      <c r="BB577" s="62"/>
      <c r="BC577" s="62"/>
      <c r="BD577" s="62"/>
      <c r="BE577" s="62"/>
      <c r="BF577" s="62"/>
      <c r="BG577" s="62"/>
      <c r="BH577" s="62"/>
      <c r="BI577" s="62"/>
      <c r="BJ577" s="62"/>
      <c r="BK577" s="62"/>
      <c r="BL577" s="62"/>
      <c r="BM577" s="62"/>
    </row>
    <row r="578" spans="1:65" s="53" customFormat="1" x14ac:dyDescent="0.2">
      <c r="A578" s="2"/>
      <c r="B578" s="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62"/>
      <c r="AE578" s="317"/>
      <c r="AF578" s="317"/>
      <c r="AG578" s="317"/>
      <c r="AH578" s="317"/>
      <c r="AI578" s="317"/>
      <c r="AJ578" s="317"/>
      <c r="AK578" s="315"/>
      <c r="AL578" s="62"/>
      <c r="AM578" s="62"/>
      <c r="AN578" s="62"/>
      <c r="AO578" s="62"/>
      <c r="AP578" s="62"/>
      <c r="AQ578" s="62"/>
      <c r="AR578" s="62"/>
      <c r="AS578" s="62"/>
      <c r="AT578" s="62"/>
      <c r="AU578" s="62"/>
      <c r="AV578" s="62"/>
      <c r="AW578" s="62"/>
      <c r="AX578" s="62"/>
      <c r="AY578" s="62"/>
      <c r="AZ578" s="62"/>
      <c r="BA578" s="62"/>
      <c r="BB578" s="62"/>
      <c r="BC578" s="62"/>
      <c r="BD578" s="62"/>
      <c r="BE578" s="62"/>
      <c r="BF578" s="62"/>
      <c r="BG578" s="62"/>
      <c r="BH578" s="62"/>
      <c r="BI578" s="62"/>
      <c r="BJ578" s="62"/>
      <c r="BK578" s="62"/>
      <c r="BL578" s="62"/>
      <c r="BM578" s="62"/>
    </row>
    <row r="579" spans="1:65" s="53" customFormat="1" x14ac:dyDescent="0.2">
      <c r="A579" s="2"/>
      <c r="B579" s="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62"/>
      <c r="AE579" s="317"/>
      <c r="AF579" s="317"/>
      <c r="AG579" s="317"/>
      <c r="AH579" s="317"/>
      <c r="AI579" s="317"/>
      <c r="AJ579" s="317"/>
      <c r="AK579" s="315"/>
      <c r="AL579" s="62"/>
      <c r="AM579" s="62"/>
      <c r="AN579" s="62"/>
      <c r="AO579" s="62"/>
      <c r="AP579" s="62"/>
      <c r="AQ579" s="62"/>
      <c r="AR579" s="62"/>
      <c r="AS579" s="62"/>
      <c r="AT579" s="62"/>
      <c r="AU579" s="62"/>
      <c r="AV579" s="62"/>
      <c r="AW579" s="62"/>
      <c r="AX579" s="62"/>
      <c r="AY579" s="62"/>
      <c r="AZ579" s="62"/>
      <c r="BA579" s="62"/>
      <c r="BB579" s="62"/>
      <c r="BC579" s="62"/>
      <c r="BD579" s="62"/>
      <c r="BE579" s="62"/>
      <c r="BF579" s="62"/>
      <c r="BG579" s="62"/>
      <c r="BH579" s="62"/>
      <c r="BI579" s="62"/>
      <c r="BJ579" s="62"/>
      <c r="BK579" s="62"/>
      <c r="BL579" s="62"/>
      <c r="BM579" s="62"/>
    </row>
    <row r="580" spans="1:65" s="53" customFormat="1" x14ac:dyDescent="0.2">
      <c r="A580" s="2"/>
      <c r="B580" s="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62"/>
      <c r="AE580" s="317"/>
      <c r="AF580" s="317"/>
      <c r="AG580" s="317"/>
      <c r="AH580" s="317"/>
      <c r="AI580" s="317"/>
      <c r="AJ580" s="317"/>
      <c r="AK580" s="315"/>
      <c r="AL580" s="62"/>
      <c r="AM580" s="62"/>
      <c r="AN580" s="62"/>
      <c r="AO580" s="62"/>
      <c r="AP580" s="62"/>
      <c r="AQ580" s="62"/>
      <c r="AR580" s="62"/>
      <c r="AS580" s="62"/>
      <c r="AT580" s="62"/>
      <c r="AU580" s="62"/>
      <c r="AV580" s="62"/>
      <c r="AW580" s="62"/>
      <c r="AX580" s="62"/>
      <c r="AY580" s="62"/>
      <c r="AZ580" s="62"/>
      <c r="BA580" s="62"/>
      <c r="BB580" s="62"/>
      <c r="BC580" s="62"/>
      <c r="BD580" s="62"/>
      <c r="BE580" s="62"/>
      <c r="BF580" s="62"/>
      <c r="BG580" s="62"/>
      <c r="BH580" s="62"/>
      <c r="BI580" s="62"/>
      <c r="BJ580" s="62"/>
      <c r="BK580" s="62"/>
      <c r="BL580" s="62"/>
      <c r="BM580" s="62"/>
    </row>
    <row r="581" spans="1:65" s="53" customFormat="1" x14ac:dyDescent="0.2">
      <c r="A581" s="2"/>
      <c r="B581" s="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62"/>
      <c r="AE581" s="317"/>
      <c r="AF581" s="317"/>
      <c r="AG581" s="317"/>
      <c r="AH581" s="317"/>
      <c r="AI581" s="317"/>
      <c r="AJ581" s="317"/>
      <c r="AK581" s="315"/>
      <c r="AL581" s="62"/>
      <c r="AM581" s="62"/>
      <c r="AN581" s="62"/>
      <c r="AO581" s="62"/>
      <c r="AP581" s="62"/>
      <c r="AQ581" s="62"/>
      <c r="AR581" s="62"/>
      <c r="AS581" s="62"/>
      <c r="AT581" s="62"/>
      <c r="AU581" s="62"/>
      <c r="AV581" s="62"/>
      <c r="AW581" s="62"/>
      <c r="AX581" s="62"/>
      <c r="AY581" s="62"/>
      <c r="AZ581" s="62"/>
      <c r="BA581" s="62"/>
      <c r="BB581" s="62"/>
      <c r="BC581" s="62"/>
      <c r="BD581" s="62"/>
      <c r="BE581" s="62"/>
      <c r="BF581" s="62"/>
      <c r="BG581" s="62"/>
      <c r="BH581" s="62"/>
      <c r="BI581" s="62"/>
      <c r="BJ581" s="62"/>
      <c r="BK581" s="62"/>
      <c r="BL581" s="62"/>
      <c r="BM581" s="62"/>
    </row>
    <row r="582" spans="1:65" s="53" customFormat="1" x14ac:dyDescent="0.2">
      <c r="A582" s="2"/>
      <c r="B582" s="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62"/>
      <c r="AE582" s="317"/>
      <c r="AF582" s="317"/>
      <c r="AG582" s="317"/>
      <c r="AH582" s="317"/>
      <c r="AI582" s="317"/>
      <c r="AJ582" s="317"/>
      <c r="AK582" s="315"/>
      <c r="AL582" s="62"/>
      <c r="AM582" s="62"/>
      <c r="AN582" s="62"/>
      <c r="AO582" s="62"/>
      <c r="AP582" s="62"/>
      <c r="AQ582" s="62"/>
      <c r="AR582" s="62"/>
      <c r="AS582" s="62"/>
      <c r="AT582" s="62"/>
      <c r="AU582" s="62"/>
      <c r="AV582" s="62"/>
      <c r="AW582" s="62"/>
      <c r="AX582" s="62"/>
      <c r="AY582" s="62"/>
      <c r="AZ582" s="62"/>
      <c r="BA582" s="62"/>
      <c r="BB582" s="62"/>
      <c r="BC582" s="62"/>
      <c r="BD582" s="62"/>
      <c r="BE582" s="62"/>
      <c r="BF582" s="62"/>
      <c r="BG582" s="62"/>
      <c r="BH582" s="62"/>
      <c r="BI582" s="62"/>
      <c r="BJ582" s="62"/>
      <c r="BK582" s="62"/>
      <c r="BL582" s="62"/>
      <c r="BM582" s="62"/>
    </row>
    <row r="583" spans="1:65" s="53" customFormat="1" x14ac:dyDescent="0.2">
      <c r="A583" s="2"/>
      <c r="B583" s="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62"/>
      <c r="AE583" s="317"/>
      <c r="AF583" s="317"/>
      <c r="AG583" s="317"/>
      <c r="AH583" s="317"/>
      <c r="AI583" s="317"/>
      <c r="AJ583" s="317"/>
      <c r="AK583" s="315"/>
      <c r="AL583" s="62"/>
      <c r="AM583" s="62"/>
      <c r="AN583" s="62"/>
      <c r="AO583" s="62"/>
      <c r="AP583" s="62"/>
      <c r="AQ583" s="62"/>
      <c r="AR583" s="62"/>
      <c r="AS583" s="62"/>
      <c r="AT583" s="62"/>
      <c r="AU583" s="62"/>
      <c r="AV583" s="62"/>
      <c r="AW583" s="62"/>
      <c r="AX583" s="62"/>
      <c r="AY583" s="62"/>
      <c r="AZ583" s="62"/>
      <c r="BA583" s="62"/>
      <c r="BB583" s="62"/>
      <c r="BC583" s="62"/>
      <c r="BD583" s="62"/>
      <c r="BE583" s="62"/>
      <c r="BF583" s="62"/>
      <c r="BG583" s="62"/>
      <c r="BH583" s="62"/>
      <c r="BI583" s="62"/>
      <c r="BJ583" s="62"/>
      <c r="BK583" s="62"/>
      <c r="BL583" s="62"/>
      <c r="BM583" s="62"/>
    </row>
    <row r="584" spans="1:65" s="53" customFormat="1" x14ac:dyDescent="0.2">
      <c r="A584" s="2"/>
      <c r="B584" s="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62"/>
      <c r="AE584" s="317"/>
      <c r="AF584" s="317"/>
      <c r="AG584" s="317"/>
      <c r="AH584" s="317"/>
      <c r="AI584" s="317"/>
      <c r="AJ584" s="317"/>
      <c r="AK584" s="315"/>
      <c r="AL584" s="62"/>
      <c r="AM584" s="62"/>
      <c r="AN584" s="62"/>
      <c r="AO584" s="62"/>
      <c r="AP584" s="62"/>
      <c r="AQ584" s="62"/>
      <c r="AR584" s="62"/>
      <c r="AS584" s="62"/>
      <c r="AT584" s="62"/>
      <c r="AU584" s="62"/>
      <c r="AV584" s="62"/>
      <c r="AW584" s="62"/>
      <c r="AX584" s="62"/>
      <c r="AY584" s="62"/>
      <c r="AZ584" s="62"/>
      <c r="BA584" s="62"/>
      <c r="BB584" s="62"/>
      <c r="BC584" s="62"/>
      <c r="BD584" s="62"/>
      <c r="BE584" s="62"/>
      <c r="BF584" s="62"/>
      <c r="BG584" s="62"/>
      <c r="BH584" s="62"/>
      <c r="BI584" s="62"/>
      <c r="BJ584" s="62"/>
      <c r="BK584" s="62"/>
      <c r="BL584" s="62"/>
      <c r="BM584" s="62"/>
    </row>
    <row r="585" spans="1:65" s="53" customFormat="1" x14ac:dyDescent="0.2">
      <c r="A585" s="2"/>
      <c r="B585" s="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62"/>
      <c r="AE585" s="317"/>
      <c r="AF585" s="317"/>
      <c r="AG585" s="317"/>
      <c r="AH585" s="317"/>
      <c r="AI585" s="317"/>
      <c r="AJ585" s="317"/>
      <c r="AK585" s="315"/>
      <c r="AL585" s="62"/>
      <c r="AM585" s="62"/>
      <c r="AN585" s="62"/>
      <c r="AO585" s="62"/>
      <c r="AP585" s="62"/>
      <c r="AQ585" s="62"/>
      <c r="AR585" s="62"/>
      <c r="AS585" s="62"/>
      <c r="AT585" s="62"/>
      <c r="AU585" s="62"/>
      <c r="AV585" s="62"/>
      <c r="AW585" s="62"/>
      <c r="AX585" s="62"/>
      <c r="AY585" s="62"/>
      <c r="AZ585" s="62"/>
      <c r="BA585" s="62"/>
      <c r="BB585" s="62"/>
      <c r="BC585" s="62"/>
      <c r="BD585" s="62"/>
      <c r="BE585" s="62"/>
      <c r="BF585" s="62"/>
      <c r="BG585" s="62"/>
      <c r="BH585" s="62"/>
      <c r="BI585" s="62"/>
      <c r="BJ585" s="62"/>
      <c r="BK585" s="62"/>
      <c r="BL585" s="62"/>
      <c r="BM585" s="62"/>
    </row>
    <row r="586" spans="1:65" s="53" customFormat="1" x14ac:dyDescent="0.2">
      <c r="A586" s="2"/>
      <c r="B586" s="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62"/>
      <c r="AE586" s="317"/>
      <c r="AF586" s="317"/>
      <c r="AG586" s="317"/>
      <c r="AH586" s="317"/>
      <c r="AI586" s="317"/>
      <c r="AJ586" s="317"/>
      <c r="AK586" s="315"/>
      <c r="AL586" s="62"/>
      <c r="AM586" s="62"/>
      <c r="AN586" s="62"/>
      <c r="AO586" s="62"/>
      <c r="AP586" s="62"/>
      <c r="AQ586" s="62"/>
      <c r="AR586" s="62"/>
      <c r="AS586" s="62"/>
      <c r="AT586" s="62"/>
      <c r="AU586" s="62"/>
      <c r="AV586" s="62"/>
      <c r="AW586" s="62"/>
      <c r="AX586" s="62"/>
      <c r="AY586" s="62"/>
      <c r="AZ586" s="62"/>
      <c r="BA586" s="62"/>
      <c r="BB586" s="62"/>
      <c r="BC586" s="62"/>
      <c r="BD586" s="62"/>
      <c r="BE586" s="62"/>
      <c r="BF586" s="62"/>
      <c r="BG586" s="62"/>
      <c r="BH586" s="62"/>
      <c r="BI586" s="62"/>
      <c r="BJ586" s="62"/>
      <c r="BK586" s="62"/>
      <c r="BL586" s="62"/>
      <c r="BM586" s="62"/>
    </row>
    <row r="587" spans="1:65" s="53" customFormat="1" x14ac:dyDescent="0.2">
      <c r="A587" s="2"/>
      <c r="B587" s="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62"/>
      <c r="AE587" s="317"/>
      <c r="AF587" s="317"/>
      <c r="AG587" s="317"/>
      <c r="AH587" s="317"/>
      <c r="AI587" s="317"/>
      <c r="AJ587" s="317"/>
      <c r="AK587" s="315"/>
      <c r="AL587" s="62"/>
      <c r="AM587" s="62"/>
      <c r="AN587" s="62"/>
      <c r="AO587" s="62"/>
      <c r="AP587" s="62"/>
      <c r="AQ587" s="62"/>
      <c r="AR587" s="62"/>
      <c r="AS587" s="62"/>
      <c r="AT587" s="62"/>
      <c r="AU587" s="62"/>
      <c r="AV587" s="62"/>
      <c r="AW587" s="62"/>
      <c r="AX587" s="62"/>
      <c r="AY587" s="62"/>
      <c r="AZ587" s="62"/>
      <c r="BA587" s="62"/>
      <c r="BB587" s="62"/>
      <c r="BC587" s="62"/>
      <c r="BD587" s="62"/>
      <c r="BE587" s="62"/>
      <c r="BF587" s="62"/>
      <c r="BG587" s="62"/>
      <c r="BH587" s="62"/>
      <c r="BI587" s="62"/>
      <c r="BJ587" s="62"/>
      <c r="BK587" s="62"/>
      <c r="BL587" s="62"/>
      <c r="BM587" s="62"/>
    </row>
    <row r="588" spans="1:65" s="53" customFormat="1" x14ac:dyDescent="0.2">
      <c r="A588" s="2"/>
      <c r="B588" s="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62"/>
      <c r="AE588" s="317"/>
      <c r="AF588" s="317"/>
      <c r="AG588" s="317"/>
      <c r="AH588" s="317"/>
      <c r="AI588" s="317"/>
      <c r="AJ588" s="317"/>
      <c r="AK588" s="315"/>
      <c r="AL588" s="62"/>
      <c r="AM588" s="62"/>
      <c r="AN588" s="62"/>
      <c r="AO588" s="62"/>
      <c r="AP588" s="62"/>
      <c r="AQ588" s="62"/>
      <c r="AR588" s="62"/>
      <c r="AS588" s="62"/>
      <c r="AT588" s="62"/>
      <c r="AU588" s="62"/>
      <c r="AV588" s="62"/>
      <c r="AW588" s="62"/>
      <c r="AX588" s="62"/>
      <c r="AY588" s="62"/>
      <c r="AZ588" s="62"/>
      <c r="BA588" s="62"/>
      <c r="BB588" s="62"/>
      <c r="BC588" s="62"/>
      <c r="BD588" s="62"/>
      <c r="BE588" s="62"/>
      <c r="BF588" s="62"/>
      <c r="BG588" s="62"/>
      <c r="BH588" s="62"/>
      <c r="BI588" s="62"/>
      <c r="BJ588" s="62"/>
      <c r="BK588" s="62"/>
      <c r="BL588" s="62"/>
      <c r="BM588" s="62"/>
    </row>
    <row r="589" spans="1:65" s="53" customFormat="1" x14ac:dyDescent="0.2">
      <c r="A589" s="2"/>
      <c r="B589" s="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62"/>
      <c r="AE589" s="317"/>
      <c r="AF589" s="317"/>
      <c r="AG589" s="317"/>
      <c r="AH589" s="317"/>
      <c r="AI589" s="317"/>
      <c r="AJ589" s="317"/>
      <c r="AK589" s="315"/>
      <c r="AL589" s="62"/>
      <c r="AM589" s="62"/>
      <c r="AN589" s="62"/>
      <c r="AO589" s="62"/>
      <c r="AP589" s="62"/>
      <c r="AQ589" s="62"/>
      <c r="AR589" s="62"/>
      <c r="AS589" s="62"/>
      <c r="AT589" s="62"/>
      <c r="AU589" s="62"/>
      <c r="AV589" s="62"/>
      <c r="AW589" s="62"/>
      <c r="AX589" s="62"/>
      <c r="AY589" s="62"/>
      <c r="AZ589" s="62"/>
      <c r="BA589" s="62"/>
      <c r="BB589" s="62"/>
      <c r="BC589" s="62"/>
      <c r="BD589" s="62"/>
      <c r="BE589" s="62"/>
      <c r="BF589" s="62"/>
      <c r="BG589" s="62"/>
      <c r="BH589" s="62"/>
      <c r="BI589" s="62"/>
      <c r="BJ589" s="62"/>
      <c r="BK589" s="62"/>
      <c r="BL589" s="62"/>
      <c r="BM589" s="62"/>
    </row>
    <row r="590" spans="1:65" s="53" customFormat="1" x14ac:dyDescent="0.2">
      <c r="A590" s="2"/>
      <c r="B590" s="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62"/>
      <c r="AE590" s="317"/>
      <c r="AF590" s="317"/>
      <c r="AG590" s="317"/>
      <c r="AH590" s="317"/>
      <c r="AI590" s="317"/>
      <c r="AJ590" s="317"/>
      <c r="AK590" s="315"/>
      <c r="AL590" s="62"/>
      <c r="AM590" s="62"/>
      <c r="AN590" s="62"/>
      <c r="AO590" s="62"/>
      <c r="AP590" s="62"/>
      <c r="AQ590" s="62"/>
      <c r="AR590" s="62"/>
      <c r="AS590" s="62"/>
      <c r="AT590" s="62"/>
      <c r="AU590" s="62"/>
      <c r="AV590" s="62"/>
      <c r="AW590" s="62"/>
      <c r="AX590" s="62"/>
      <c r="AY590" s="62"/>
      <c r="AZ590" s="62"/>
      <c r="BA590" s="62"/>
      <c r="BB590" s="62"/>
      <c r="BC590" s="62"/>
      <c r="BD590" s="62"/>
      <c r="BE590" s="62"/>
      <c r="BF590" s="62"/>
      <c r="BG590" s="62"/>
      <c r="BH590" s="62"/>
      <c r="BI590" s="62"/>
      <c r="BJ590" s="62"/>
      <c r="BK590" s="62"/>
      <c r="BL590" s="62"/>
      <c r="BM590" s="62"/>
    </row>
    <row r="591" spans="1:65" s="53" customFormat="1" x14ac:dyDescent="0.2">
      <c r="A591" s="2"/>
      <c r="B591" s="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62"/>
      <c r="AE591" s="317"/>
      <c r="AF591" s="317"/>
      <c r="AG591" s="317"/>
      <c r="AH591" s="317"/>
      <c r="AI591" s="317"/>
      <c r="AJ591" s="317"/>
      <c r="AK591" s="315"/>
      <c r="AL591" s="62"/>
      <c r="AM591" s="62"/>
      <c r="AN591" s="62"/>
      <c r="AO591" s="62"/>
      <c r="AP591" s="62"/>
      <c r="AQ591" s="62"/>
      <c r="AR591" s="62"/>
      <c r="AS591" s="62"/>
      <c r="AT591" s="62"/>
      <c r="AU591" s="62"/>
      <c r="AV591" s="62"/>
      <c r="AW591" s="62"/>
      <c r="AX591" s="62"/>
      <c r="AY591" s="62"/>
      <c r="AZ591" s="62"/>
      <c r="BA591" s="62"/>
      <c r="BB591" s="62"/>
      <c r="BC591" s="62"/>
      <c r="BD591" s="62"/>
      <c r="BE591" s="62"/>
      <c r="BF591" s="62"/>
      <c r="BG591" s="62"/>
      <c r="BH591" s="62"/>
      <c r="BI591" s="62"/>
      <c r="BJ591" s="62"/>
      <c r="BK591" s="62"/>
      <c r="BL591" s="62"/>
      <c r="BM591" s="62"/>
    </row>
    <row r="592" spans="1:65" s="53" customFormat="1" x14ac:dyDescent="0.2">
      <c r="A592" s="2"/>
      <c r="B592" s="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62"/>
      <c r="AE592" s="317"/>
      <c r="AF592" s="317"/>
      <c r="AG592" s="317"/>
      <c r="AH592" s="317"/>
      <c r="AI592" s="317"/>
      <c r="AJ592" s="317"/>
      <c r="AK592" s="315"/>
      <c r="AL592" s="62"/>
      <c r="AM592" s="62"/>
      <c r="AN592" s="62"/>
      <c r="AO592" s="62"/>
      <c r="AP592" s="62"/>
      <c r="AQ592" s="62"/>
      <c r="AR592" s="62"/>
      <c r="AS592" s="62"/>
      <c r="AT592" s="62"/>
      <c r="AU592" s="62"/>
      <c r="AV592" s="62"/>
      <c r="AW592" s="62"/>
      <c r="AX592" s="62"/>
      <c r="AY592" s="62"/>
      <c r="AZ592" s="62"/>
      <c r="BA592" s="62"/>
      <c r="BB592" s="62"/>
      <c r="BC592" s="62"/>
      <c r="BD592" s="62"/>
      <c r="BE592" s="62"/>
      <c r="BF592" s="62"/>
      <c r="BG592" s="62"/>
      <c r="BH592" s="62"/>
      <c r="BI592" s="62"/>
      <c r="BJ592" s="62"/>
      <c r="BK592" s="62"/>
      <c r="BL592" s="62"/>
      <c r="BM592" s="62"/>
    </row>
    <row r="593" spans="1:65" s="53" customFormat="1" x14ac:dyDescent="0.2">
      <c r="A593" s="2"/>
      <c r="B593" s="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62"/>
      <c r="AE593" s="317"/>
      <c r="AF593" s="317"/>
      <c r="AG593" s="317"/>
      <c r="AH593" s="317"/>
      <c r="AI593" s="317"/>
      <c r="AJ593" s="317"/>
      <c r="AK593" s="315"/>
      <c r="AL593" s="62"/>
      <c r="AM593" s="62"/>
      <c r="AN593" s="62"/>
      <c r="AO593" s="62"/>
      <c r="AP593" s="62"/>
      <c r="AQ593" s="62"/>
      <c r="AR593" s="62"/>
      <c r="AS593" s="62"/>
      <c r="AT593" s="62"/>
      <c r="AU593" s="62"/>
      <c r="AV593" s="62"/>
      <c r="AW593" s="62"/>
      <c r="AX593" s="62"/>
      <c r="AY593" s="62"/>
      <c r="AZ593" s="62"/>
      <c r="BA593" s="62"/>
      <c r="BB593" s="62"/>
      <c r="BC593" s="62"/>
      <c r="BD593" s="62"/>
      <c r="BE593" s="62"/>
      <c r="BF593" s="62"/>
      <c r="BG593" s="62"/>
      <c r="BH593" s="62"/>
      <c r="BI593" s="62"/>
      <c r="BJ593" s="62"/>
      <c r="BK593" s="62"/>
      <c r="BL593" s="62"/>
      <c r="BM593" s="62"/>
    </row>
    <row r="594" spans="1:65" s="53" customFormat="1" x14ac:dyDescent="0.2">
      <c r="A594" s="2"/>
      <c r="B594" s="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62"/>
      <c r="AE594" s="317"/>
      <c r="AF594" s="317"/>
      <c r="AG594" s="317"/>
      <c r="AH594" s="317"/>
      <c r="AI594" s="317"/>
      <c r="AJ594" s="317"/>
      <c r="AK594" s="315"/>
      <c r="AL594" s="62"/>
      <c r="AM594" s="62"/>
      <c r="AN594" s="62"/>
      <c r="AO594" s="62"/>
      <c r="AP594" s="62"/>
      <c r="AQ594" s="62"/>
      <c r="AR594" s="62"/>
      <c r="AS594" s="62"/>
      <c r="AT594" s="62"/>
      <c r="AU594" s="62"/>
      <c r="AV594" s="62"/>
      <c r="AW594" s="62"/>
      <c r="AX594" s="62"/>
      <c r="AY594" s="62"/>
      <c r="AZ594" s="62"/>
      <c r="BA594" s="62"/>
      <c r="BB594" s="62"/>
      <c r="BC594" s="62"/>
      <c r="BD594" s="62"/>
      <c r="BE594" s="62"/>
      <c r="BF594" s="62"/>
      <c r="BG594" s="62"/>
      <c r="BH594" s="62"/>
      <c r="BI594" s="62"/>
      <c r="BJ594" s="62"/>
      <c r="BK594" s="62"/>
      <c r="BL594" s="62"/>
      <c r="BM594" s="62"/>
    </row>
    <row r="595" spans="1:65" s="53" customFormat="1" x14ac:dyDescent="0.2">
      <c r="A595" s="2"/>
      <c r="B595" s="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62"/>
      <c r="AE595" s="317"/>
      <c r="AF595" s="317"/>
      <c r="AG595" s="317"/>
      <c r="AH595" s="317"/>
      <c r="AI595" s="317"/>
      <c r="AJ595" s="317"/>
      <c r="AK595" s="315"/>
      <c r="AL595" s="62"/>
      <c r="AM595" s="62"/>
      <c r="AN595" s="62"/>
      <c r="AO595" s="62"/>
      <c r="AP595" s="62"/>
      <c r="AQ595" s="62"/>
      <c r="AR595" s="62"/>
      <c r="AS595" s="62"/>
      <c r="AT595" s="62"/>
      <c r="AU595" s="62"/>
      <c r="AV595" s="62"/>
      <c r="AW595" s="62"/>
      <c r="AX595" s="62"/>
      <c r="AY595" s="62"/>
      <c r="AZ595" s="62"/>
      <c r="BA595" s="62"/>
      <c r="BB595" s="62"/>
      <c r="BC595" s="62"/>
      <c r="BD595" s="62"/>
      <c r="BE595" s="62"/>
      <c r="BF595" s="62"/>
      <c r="BG595" s="62"/>
      <c r="BH595" s="62"/>
      <c r="BI595" s="62"/>
      <c r="BJ595" s="62"/>
      <c r="BK595" s="62"/>
      <c r="BL595" s="62"/>
      <c r="BM595" s="62"/>
    </row>
    <row r="596" spans="1:65" s="53" customFormat="1" x14ac:dyDescent="0.2">
      <c r="A596" s="2"/>
      <c r="B596" s="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62"/>
      <c r="AE596" s="317"/>
      <c r="AF596" s="317"/>
      <c r="AG596" s="317"/>
      <c r="AH596" s="317"/>
      <c r="AI596" s="317"/>
      <c r="AJ596" s="317"/>
      <c r="AK596" s="315"/>
      <c r="AL596" s="62"/>
      <c r="AM596" s="62"/>
      <c r="AN596" s="62"/>
      <c r="AO596" s="62"/>
      <c r="AP596" s="62"/>
      <c r="AQ596" s="62"/>
      <c r="AR596" s="62"/>
      <c r="AS596" s="62"/>
      <c r="AT596" s="62"/>
      <c r="AU596" s="62"/>
      <c r="AV596" s="62"/>
      <c r="AW596" s="62"/>
      <c r="AX596" s="62"/>
      <c r="AY596" s="62"/>
      <c r="AZ596" s="62"/>
      <c r="BA596" s="62"/>
      <c r="BB596" s="62"/>
      <c r="BC596" s="62"/>
      <c r="BD596" s="62"/>
      <c r="BE596" s="62"/>
      <c r="BF596" s="62"/>
      <c r="BG596" s="62"/>
      <c r="BH596" s="62"/>
      <c r="BI596" s="62"/>
      <c r="BJ596" s="62"/>
      <c r="BK596" s="62"/>
      <c r="BL596" s="62"/>
      <c r="BM596" s="62"/>
    </row>
    <row r="597" spans="1:65" s="53" customFormat="1" x14ac:dyDescent="0.2">
      <c r="A597" s="2"/>
      <c r="B597" s="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62"/>
      <c r="AE597" s="317"/>
      <c r="AF597" s="317"/>
      <c r="AG597" s="317"/>
      <c r="AH597" s="317"/>
      <c r="AI597" s="317"/>
      <c r="AJ597" s="317"/>
      <c r="AK597" s="315"/>
      <c r="AL597" s="62"/>
      <c r="AM597" s="62"/>
      <c r="AN597" s="62"/>
      <c r="AO597" s="62"/>
      <c r="AP597" s="62"/>
      <c r="AQ597" s="62"/>
      <c r="AR597" s="62"/>
      <c r="AS597" s="62"/>
      <c r="AT597" s="62"/>
      <c r="AU597" s="62"/>
      <c r="AV597" s="62"/>
      <c r="AW597" s="62"/>
      <c r="AX597" s="62"/>
      <c r="AY597" s="62"/>
      <c r="AZ597" s="62"/>
      <c r="BA597" s="62"/>
      <c r="BB597" s="62"/>
      <c r="BC597" s="62"/>
      <c r="BD597" s="62"/>
      <c r="BE597" s="62"/>
      <c r="BF597" s="62"/>
      <c r="BG597" s="62"/>
      <c r="BH597" s="62"/>
      <c r="BI597" s="62"/>
      <c r="BJ597" s="62"/>
      <c r="BK597" s="62"/>
      <c r="BL597" s="62"/>
      <c r="BM597" s="62"/>
    </row>
    <row r="598" spans="1:65" s="53" customFormat="1" x14ac:dyDescent="0.2">
      <c r="A598" s="2"/>
      <c r="B598" s="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62"/>
      <c r="AE598" s="317"/>
      <c r="AF598" s="317"/>
      <c r="AG598" s="317"/>
      <c r="AH598" s="317"/>
      <c r="AI598" s="317"/>
      <c r="AJ598" s="317"/>
      <c r="AK598" s="315"/>
      <c r="AL598" s="62"/>
      <c r="AM598" s="62"/>
      <c r="AN598" s="62"/>
      <c r="AO598" s="62"/>
      <c r="AP598" s="62"/>
      <c r="AQ598" s="62"/>
      <c r="AR598" s="62"/>
      <c r="AS598" s="62"/>
      <c r="AT598" s="62"/>
      <c r="AU598" s="62"/>
      <c r="AV598" s="62"/>
      <c r="AW598" s="62"/>
      <c r="AX598" s="62"/>
      <c r="AY598" s="62"/>
      <c r="AZ598" s="62"/>
      <c r="BA598" s="62"/>
      <c r="BB598" s="62"/>
      <c r="BC598" s="62"/>
      <c r="BD598" s="62"/>
      <c r="BE598" s="62"/>
      <c r="BF598" s="62"/>
      <c r="BG598" s="62"/>
      <c r="BH598" s="62"/>
      <c r="BI598" s="62"/>
      <c r="BJ598" s="62"/>
      <c r="BK598" s="62"/>
      <c r="BL598" s="62"/>
      <c r="BM598" s="62"/>
    </row>
    <row r="599" spans="1:65" s="53" customFormat="1" x14ac:dyDescent="0.2">
      <c r="A599" s="2"/>
      <c r="B599" s="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62"/>
      <c r="AE599" s="317"/>
      <c r="AF599" s="317"/>
      <c r="AG599" s="317"/>
      <c r="AH599" s="317"/>
      <c r="AI599" s="317"/>
      <c r="AJ599" s="317"/>
      <c r="AK599" s="315"/>
      <c r="AL599" s="62"/>
      <c r="AM599" s="62"/>
      <c r="AN599" s="62"/>
      <c r="AO599" s="62"/>
      <c r="AP599" s="62"/>
      <c r="AQ599" s="62"/>
      <c r="AR599" s="62"/>
      <c r="AS599" s="62"/>
      <c r="AT599" s="62"/>
      <c r="AU599" s="62"/>
      <c r="AV599" s="62"/>
      <c r="AW599" s="62"/>
      <c r="AX599" s="62"/>
      <c r="AY599" s="62"/>
      <c r="AZ599" s="62"/>
      <c r="BA599" s="62"/>
      <c r="BB599" s="62"/>
      <c r="BC599" s="62"/>
      <c r="BD599" s="62"/>
      <c r="BE599" s="62"/>
      <c r="BF599" s="62"/>
      <c r="BG599" s="62"/>
      <c r="BH599" s="62"/>
      <c r="BI599" s="62"/>
      <c r="BJ599" s="62"/>
      <c r="BK599" s="62"/>
      <c r="BL599" s="62"/>
      <c r="BM599" s="62"/>
    </row>
    <row r="600" spans="1:65" s="53" customFormat="1" x14ac:dyDescent="0.2">
      <c r="A600" s="2"/>
      <c r="B600" s="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62"/>
      <c r="AE600" s="317"/>
      <c r="AF600" s="317"/>
      <c r="AG600" s="317"/>
      <c r="AH600" s="317"/>
      <c r="AI600" s="317"/>
      <c r="AJ600" s="317"/>
      <c r="AK600" s="315"/>
      <c r="AL600" s="62"/>
      <c r="AM600" s="62"/>
      <c r="AN600" s="62"/>
      <c r="AO600" s="62"/>
      <c r="AP600" s="62"/>
      <c r="AQ600" s="62"/>
      <c r="AR600" s="62"/>
      <c r="AS600" s="62"/>
      <c r="AT600" s="62"/>
      <c r="AU600" s="62"/>
      <c r="AV600" s="62"/>
      <c r="AW600" s="62"/>
      <c r="AX600" s="62"/>
      <c r="AY600" s="62"/>
      <c r="AZ600" s="62"/>
      <c r="BA600" s="62"/>
      <c r="BB600" s="62"/>
      <c r="BC600" s="62"/>
      <c r="BD600" s="62"/>
      <c r="BE600" s="62"/>
      <c r="BF600" s="62"/>
      <c r="BG600" s="62"/>
      <c r="BH600" s="62"/>
      <c r="BI600" s="62"/>
      <c r="BJ600" s="62"/>
      <c r="BK600" s="62"/>
      <c r="BL600" s="62"/>
      <c r="BM600" s="62"/>
    </row>
    <row r="601" spans="1:65" s="53" customFormat="1" x14ac:dyDescent="0.2">
      <c r="A601" s="2"/>
      <c r="B601" s="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62"/>
      <c r="AE601" s="317"/>
      <c r="AF601" s="317"/>
      <c r="AG601" s="317"/>
      <c r="AH601" s="317"/>
      <c r="AI601" s="317"/>
      <c r="AJ601" s="317"/>
      <c r="AK601" s="315"/>
      <c r="AL601" s="62"/>
      <c r="AM601" s="62"/>
      <c r="AN601" s="62"/>
      <c r="AO601" s="62"/>
      <c r="AP601" s="62"/>
      <c r="AQ601" s="62"/>
      <c r="AR601" s="62"/>
      <c r="AS601" s="62"/>
      <c r="AT601" s="62"/>
      <c r="AU601" s="62"/>
      <c r="AV601" s="62"/>
      <c r="AW601" s="62"/>
      <c r="AX601" s="62"/>
      <c r="AY601" s="62"/>
      <c r="AZ601" s="62"/>
      <c r="BA601" s="62"/>
      <c r="BB601" s="62"/>
      <c r="BC601" s="62"/>
      <c r="BD601" s="62"/>
      <c r="BE601" s="62"/>
      <c r="BF601" s="62"/>
      <c r="BG601" s="62"/>
      <c r="BH601" s="62"/>
      <c r="BI601" s="62"/>
      <c r="BJ601" s="62"/>
      <c r="BK601" s="62"/>
      <c r="BL601" s="62"/>
      <c r="BM601" s="62"/>
    </row>
    <row r="602" spans="1:65" s="53" customFormat="1" x14ac:dyDescent="0.2">
      <c r="A602" s="2"/>
      <c r="B602" s="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62"/>
      <c r="AE602" s="317"/>
      <c r="AF602" s="317"/>
      <c r="AG602" s="317"/>
      <c r="AH602" s="317"/>
      <c r="AI602" s="317"/>
      <c r="AJ602" s="317"/>
      <c r="AK602" s="315"/>
      <c r="AL602" s="62"/>
      <c r="AM602" s="62"/>
      <c r="AN602" s="62"/>
      <c r="AO602" s="62"/>
      <c r="AP602" s="62"/>
      <c r="AQ602" s="62"/>
      <c r="AR602" s="62"/>
      <c r="AS602" s="62"/>
      <c r="AT602" s="62"/>
      <c r="AU602" s="62"/>
      <c r="AV602" s="62"/>
      <c r="AW602" s="62"/>
      <c r="AX602" s="62"/>
      <c r="AY602" s="62"/>
      <c r="AZ602" s="62"/>
      <c r="BA602" s="62"/>
      <c r="BB602" s="62"/>
      <c r="BC602" s="62"/>
      <c r="BD602" s="62"/>
      <c r="BE602" s="62"/>
      <c r="BF602" s="62"/>
      <c r="BG602" s="62"/>
      <c r="BH602" s="62"/>
      <c r="BI602" s="62"/>
      <c r="BJ602" s="62"/>
      <c r="BK602" s="62"/>
      <c r="BL602" s="62"/>
      <c r="BM602" s="62"/>
    </row>
    <row r="603" spans="1:65" s="53" customFormat="1" x14ac:dyDescent="0.2">
      <c r="A603" s="2"/>
      <c r="B603" s="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62"/>
      <c r="AE603" s="317"/>
      <c r="AF603" s="317"/>
      <c r="AG603" s="317"/>
      <c r="AH603" s="317"/>
      <c r="AI603" s="317"/>
      <c r="AJ603" s="317"/>
      <c r="AK603" s="315"/>
      <c r="AL603" s="62"/>
      <c r="AM603" s="62"/>
      <c r="AN603" s="62"/>
      <c r="AO603" s="62"/>
      <c r="AP603" s="62"/>
      <c r="AQ603" s="62"/>
      <c r="AR603" s="62"/>
      <c r="AS603" s="62"/>
      <c r="AT603" s="62"/>
      <c r="AU603" s="62"/>
      <c r="AV603" s="62"/>
      <c r="AW603" s="62"/>
      <c r="AX603" s="62"/>
      <c r="AY603" s="62"/>
      <c r="AZ603" s="62"/>
      <c r="BA603" s="62"/>
      <c r="BB603" s="62"/>
      <c r="BC603" s="62"/>
      <c r="BD603" s="62"/>
      <c r="BE603" s="62"/>
      <c r="BF603" s="62"/>
      <c r="BG603" s="62"/>
      <c r="BH603" s="62"/>
      <c r="BI603" s="62"/>
      <c r="BJ603" s="62"/>
      <c r="BK603" s="62"/>
      <c r="BL603" s="62"/>
      <c r="BM603" s="62"/>
    </row>
    <row r="604" spans="1:65" s="53" customFormat="1" x14ac:dyDescent="0.2">
      <c r="A604" s="2"/>
      <c r="B604" s="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62"/>
      <c r="AE604" s="317"/>
      <c r="AF604" s="317"/>
      <c r="AG604" s="317"/>
      <c r="AH604" s="317"/>
      <c r="AI604" s="317"/>
      <c r="AJ604" s="317"/>
      <c r="AK604" s="315"/>
      <c r="AL604" s="62"/>
      <c r="AM604" s="62"/>
      <c r="AN604" s="62"/>
      <c r="AO604" s="62"/>
      <c r="AP604" s="62"/>
      <c r="AQ604" s="62"/>
      <c r="AR604" s="62"/>
      <c r="AS604" s="62"/>
      <c r="AT604" s="62"/>
      <c r="AU604" s="62"/>
      <c r="AV604" s="62"/>
      <c r="AW604" s="62"/>
      <c r="AX604" s="62"/>
      <c r="AY604" s="62"/>
      <c r="AZ604" s="62"/>
      <c r="BA604" s="62"/>
      <c r="BB604" s="62"/>
      <c r="BC604" s="62"/>
      <c r="BD604" s="62"/>
      <c r="BE604" s="62"/>
      <c r="BF604" s="62"/>
      <c r="BG604" s="62"/>
      <c r="BH604" s="62"/>
      <c r="BI604" s="62"/>
      <c r="BJ604" s="62"/>
      <c r="BK604" s="62"/>
      <c r="BL604" s="62"/>
      <c r="BM604" s="62"/>
    </row>
    <row r="605" spans="1:65" s="53" customFormat="1" x14ac:dyDescent="0.2">
      <c r="A605" s="2"/>
      <c r="B605" s="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62"/>
      <c r="AE605" s="317"/>
      <c r="AF605" s="317"/>
      <c r="AG605" s="317"/>
      <c r="AH605" s="317"/>
      <c r="AI605" s="317"/>
      <c r="AJ605" s="317"/>
      <c r="AK605" s="315"/>
      <c r="AL605" s="62"/>
      <c r="AM605" s="62"/>
      <c r="AN605" s="62"/>
      <c r="AO605" s="62"/>
      <c r="AP605" s="62"/>
      <c r="AQ605" s="62"/>
      <c r="AR605" s="62"/>
      <c r="AS605" s="62"/>
      <c r="AT605" s="62"/>
      <c r="AU605" s="62"/>
      <c r="AV605" s="62"/>
      <c r="AW605" s="62"/>
      <c r="AX605" s="62"/>
      <c r="AY605" s="62"/>
      <c r="AZ605" s="62"/>
      <c r="BA605" s="62"/>
      <c r="BB605" s="62"/>
      <c r="BC605" s="62"/>
      <c r="BD605" s="62"/>
      <c r="BE605" s="62"/>
      <c r="BF605" s="62"/>
      <c r="BG605" s="62"/>
      <c r="BH605" s="62"/>
      <c r="BI605" s="62"/>
      <c r="BJ605" s="62"/>
      <c r="BK605" s="62"/>
      <c r="BL605" s="62"/>
      <c r="BM605" s="62"/>
    </row>
    <row r="606" spans="1:65" s="53" customFormat="1" x14ac:dyDescent="0.2">
      <c r="A606" s="2"/>
      <c r="B606" s="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62"/>
      <c r="AE606" s="317"/>
      <c r="AF606" s="317"/>
      <c r="AG606" s="317"/>
      <c r="AH606" s="317"/>
      <c r="AI606" s="317"/>
      <c r="AJ606" s="317"/>
      <c r="AK606" s="315"/>
      <c r="AL606" s="62"/>
      <c r="AM606" s="62"/>
      <c r="AN606" s="62"/>
      <c r="AO606" s="62"/>
      <c r="AP606" s="62"/>
      <c r="AQ606" s="62"/>
      <c r="AR606" s="62"/>
      <c r="AS606" s="62"/>
      <c r="AT606" s="62"/>
      <c r="AU606" s="62"/>
      <c r="AV606" s="62"/>
      <c r="AW606" s="62"/>
      <c r="AX606" s="62"/>
      <c r="AY606" s="62"/>
      <c r="AZ606" s="62"/>
      <c r="BA606" s="62"/>
      <c r="BB606" s="62"/>
      <c r="BC606" s="62"/>
      <c r="BD606" s="62"/>
      <c r="BE606" s="62"/>
      <c r="BF606" s="62"/>
      <c r="BG606" s="62"/>
      <c r="BH606" s="62"/>
      <c r="BI606" s="62"/>
      <c r="BJ606" s="62"/>
      <c r="BK606" s="62"/>
      <c r="BL606" s="62"/>
      <c r="BM606" s="62"/>
    </row>
    <row r="607" spans="1:65" s="53" customFormat="1" x14ac:dyDescent="0.2">
      <c r="A607" s="2"/>
      <c r="B607" s="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62"/>
      <c r="AE607" s="317"/>
      <c r="AF607" s="317"/>
      <c r="AG607" s="317"/>
      <c r="AH607" s="317"/>
      <c r="AI607" s="317"/>
      <c r="AJ607" s="317"/>
      <c r="AK607" s="315"/>
      <c r="AL607" s="62"/>
      <c r="AM607" s="62"/>
      <c r="AN607" s="62"/>
      <c r="AO607" s="62"/>
      <c r="AP607" s="62"/>
      <c r="AQ607" s="62"/>
      <c r="AR607" s="62"/>
      <c r="AS607" s="62"/>
      <c r="AT607" s="62"/>
      <c r="AU607" s="62"/>
      <c r="AV607" s="62"/>
      <c r="AW607" s="62"/>
      <c r="AX607" s="62"/>
      <c r="AY607" s="62"/>
      <c r="AZ607" s="62"/>
      <c r="BA607" s="62"/>
      <c r="BB607" s="62"/>
      <c r="BC607" s="62"/>
      <c r="BD607" s="62"/>
      <c r="BE607" s="62"/>
      <c r="BF607" s="62"/>
      <c r="BG607" s="62"/>
      <c r="BH607" s="62"/>
      <c r="BI607" s="62"/>
      <c r="BJ607" s="62"/>
      <c r="BK607" s="62"/>
      <c r="BL607" s="62"/>
      <c r="BM607" s="62"/>
    </row>
    <row r="608" spans="1:65" s="53" customFormat="1" x14ac:dyDescent="0.2">
      <c r="A608" s="2"/>
      <c r="B608" s="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62"/>
      <c r="AE608" s="317"/>
      <c r="AF608" s="317"/>
      <c r="AG608" s="317"/>
      <c r="AH608" s="317"/>
      <c r="AI608" s="317"/>
      <c r="AJ608" s="317"/>
      <c r="AK608" s="315"/>
      <c r="AL608" s="62"/>
      <c r="AM608" s="62"/>
      <c r="AN608" s="62"/>
      <c r="AO608" s="62"/>
      <c r="AP608" s="62"/>
      <c r="AQ608" s="62"/>
      <c r="AR608" s="62"/>
      <c r="AS608" s="62"/>
      <c r="AT608" s="62"/>
      <c r="AU608" s="62"/>
      <c r="AV608" s="62"/>
      <c r="AW608" s="62"/>
      <c r="AX608" s="62"/>
      <c r="AY608" s="62"/>
      <c r="AZ608" s="62"/>
      <c r="BA608" s="62"/>
      <c r="BB608" s="62"/>
      <c r="BC608" s="62"/>
      <c r="BD608" s="62"/>
      <c r="BE608" s="62"/>
      <c r="BF608" s="62"/>
      <c r="BG608" s="62"/>
      <c r="BH608" s="62"/>
      <c r="BI608" s="62"/>
      <c r="BJ608" s="62"/>
      <c r="BK608" s="62"/>
      <c r="BL608" s="62"/>
      <c r="BM608" s="62"/>
    </row>
    <row r="609" spans="1:65" s="53" customFormat="1" x14ac:dyDescent="0.2">
      <c r="A609" s="2"/>
      <c r="B609" s="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62"/>
      <c r="AE609" s="317"/>
      <c r="AF609" s="317"/>
      <c r="AG609" s="317"/>
      <c r="AH609" s="317"/>
      <c r="AI609" s="317"/>
      <c r="AJ609" s="317"/>
      <c r="AK609" s="315"/>
      <c r="AL609" s="62"/>
      <c r="AM609" s="62"/>
      <c r="AN609" s="62"/>
      <c r="AO609" s="62"/>
      <c r="AP609" s="62"/>
      <c r="AQ609" s="62"/>
      <c r="AR609" s="62"/>
      <c r="AS609" s="62"/>
      <c r="AT609" s="62"/>
      <c r="AU609" s="62"/>
      <c r="AV609" s="62"/>
      <c r="AW609" s="62"/>
      <c r="AX609" s="62"/>
      <c r="AY609" s="62"/>
      <c r="AZ609" s="62"/>
      <c r="BA609" s="62"/>
      <c r="BB609" s="62"/>
      <c r="BC609" s="62"/>
      <c r="BD609" s="62"/>
      <c r="BE609" s="62"/>
      <c r="BF609" s="62"/>
      <c r="BG609" s="62"/>
      <c r="BH609" s="62"/>
      <c r="BI609" s="62"/>
      <c r="BJ609" s="62"/>
      <c r="BK609" s="62"/>
      <c r="BL609" s="62"/>
      <c r="BM609" s="62"/>
    </row>
    <row r="610" spans="1:65" s="53" customFormat="1" x14ac:dyDescent="0.2">
      <c r="A610" s="2"/>
      <c r="B610" s="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62"/>
      <c r="AE610" s="317"/>
      <c r="AF610" s="317"/>
      <c r="AG610" s="317"/>
      <c r="AH610" s="317"/>
      <c r="AI610" s="317"/>
      <c r="AJ610" s="317"/>
      <c r="AK610" s="315"/>
      <c r="AL610" s="62"/>
      <c r="AM610" s="62"/>
      <c r="AN610" s="62"/>
      <c r="AO610" s="62"/>
      <c r="AP610" s="62"/>
      <c r="AQ610" s="62"/>
      <c r="AR610" s="62"/>
      <c r="AS610" s="62"/>
      <c r="AT610" s="62"/>
      <c r="AU610" s="62"/>
      <c r="AV610" s="62"/>
      <c r="AW610" s="62"/>
      <c r="AX610" s="62"/>
      <c r="AY610" s="62"/>
      <c r="AZ610" s="62"/>
      <c r="BA610" s="62"/>
      <c r="BB610" s="62"/>
      <c r="BC610" s="62"/>
      <c r="BD610" s="62"/>
      <c r="BE610" s="62"/>
      <c r="BF610" s="62"/>
      <c r="BG610" s="62"/>
      <c r="BH610" s="62"/>
      <c r="BI610" s="62"/>
      <c r="BJ610" s="62"/>
      <c r="BK610" s="62"/>
      <c r="BL610" s="62"/>
      <c r="BM610" s="62"/>
    </row>
    <row r="611" spans="1:65" s="53" customFormat="1" x14ac:dyDescent="0.2">
      <c r="A611" s="2"/>
      <c r="B611" s="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62"/>
      <c r="AE611" s="317"/>
      <c r="AF611" s="317"/>
      <c r="AG611" s="317"/>
      <c r="AH611" s="317"/>
      <c r="AI611" s="317"/>
      <c r="AJ611" s="317"/>
      <c r="AK611" s="315"/>
      <c r="AL611" s="62"/>
      <c r="AM611" s="62"/>
      <c r="AN611" s="62"/>
      <c r="AO611" s="62"/>
      <c r="AP611" s="62"/>
      <c r="AQ611" s="62"/>
      <c r="AR611" s="62"/>
      <c r="AS611" s="62"/>
      <c r="AT611" s="62"/>
      <c r="AU611" s="62"/>
      <c r="AV611" s="62"/>
      <c r="AW611" s="62"/>
      <c r="AX611" s="62"/>
      <c r="AY611" s="62"/>
      <c r="AZ611" s="62"/>
      <c r="BA611" s="62"/>
      <c r="BB611" s="62"/>
      <c r="BC611" s="62"/>
      <c r="BD611" s="62"/>
      <c r="BE611" s="62"/>
      <c r="BF611" s="62"/>
      <c r="BG611" s="62"/>
      <c r="BH611" s="62"/>
      <c r="BI611" s="62"/>
      <c r="BJ611" s="62"/>
      <c r="BK611" s="62"/>
      <c r="BL611" s="62"/>
      <c r="BM611" s="62"/>
    </row>
    <row r="612" spans="1:65" s="53" customFormat="1" x14ac:dyDescent="0.2">
      <c r="A612" s="2"/>
      <c r="B612" s="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62"/>
      <c r="AE612" s="317"/>
      <c r="AF612" s="317"/>
      <c r="AG612" s="317"/>
      <c r="AH612" s="317"/>
      <c r="AI612" s="317"/>
      <c r="AJ612" s="317"/>
      <c r="AK612" s="315"/>
      <c r="AL612" s="62"/>
      <c r="AM612" s="62"/>
      <c r="AN612" s="62"/>
      <c r="AO612" s="62"/>
      <c r="AP612" s="62"/>
      <c r="AQ612" s="62"/>
      <c r="AR612" s="62"/>
      <c r="AS612" s="62"/>
      <c r="AT612" s="62"/>
      <c r="AU612" s="62"/>
      <c r="AV612" s="62"/>
      <c r="AW612" s="62"/>
      <c r="AX612" s="62"/>
      <c r="AY612" s="62"/>
      <c r="AZ612" s="62"/>
      <c r="BA612" s="62"/>
      <c r="BB612" s="62"/>
      <c r="BC612" s="62"/>
      <c r="BD612" s="62"/>
      <c r="BE612" s="62"/>
      <c r="BF612" s="62"/>
      <c r="BG612" s="62"/>
      <c r="BH612" s="62"/>
      <c r="BI612" s="62"/>
      <c r="BJ612" s="62"/>
      <c r="BK612" s="62"/>
      <c r="BL612" s="62"/>
      <c r="BM612" s="62"/>
    </row>
    <row r="613" spans="1:65" s="53" customFormat="1" x14ac:dyDescent="0.2">
      <c r="A613" s="2"/>
      <c r="B613" s="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62"/>
      <c r="AE613" s="317"/>
      <c r="AF613" s="317"/>
      <c r="AG613" s="317"/>
      <c r="AH613" s="317"/>
      <c r="AI613" s="317"/>
      <c r="AJ613" s="317"/>
      <c r="AK613" s="315"/>
      <c r="AL613" s="62"/>
      <c r="AM613" s="62"/>
      <c r="AN613" s="62"/>
      <c r="AO613" s="62"/>
      <c r="AP613" s="62"/>
      <c r="AQ613" s="62"/>
      <c r="AR613" s="62"/>
      <c r="AS613" s="62"/>
      <c r="AT613" s="62"/>
      <c r="AU613" s="62"/>
      <c r="AV613" s="62"/>
      <c r="AW613" s="62"/>
      <c r="AX613" s="62"/>
      <c r="AY613" s="62"/>
      <c r="AZ613" s="62"/>
      <c r="BA613" s="62"/>
      <c r="BB613" s="62"/>
      <c r="BC613" s="62"/>
      <c r="BD613" s="62"/>
      <c r="BE613" s="62"/>
      <c r="BF613" s="62"/>
      <c r="BG613" s="62"/>
      <c r="BH613" s="62"/>
      <c r="BI613" s="62"/>
      <c r="BJ613" s="62"/>
      <c r="BK613" s="62"/>
      <c r="BL613" s="62"/>
      <c r="BM613" s="62"/>
    </row>
    <row r="614" spans="1:65" s="53" customFormat="1" x14ac:dyDescent="0.2">
      <c r="A614" s="2"/>
      <c r="B614" s="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62"/>
      <c r="AE614" s="317"/>
      <c r="AF614" s="317"/>
      <c r="AG614" s="317"/>
      <c r="AH614" s="317"/>
      <c r="AI614" s="317"/>
      <c r="AJ614" s="317"/>
      <c r="AK614" s="315"/>
      <c r="AL614" s="62"/>
      <c r="AM614" s="62"/>
      <c r="AN614" s="62"/>
      <c r="AO614" s="62"/>
      <c r="AP614" s="62"/>
      <c r="AQ614" s="62"/>
      <c r="AR614" s="62"/>
      <c r="AS614" s="62"/>
      <c r="AT614" s="62"/>
      <c r="AU614" s="62"/>
      <c r="AV614" s="62"/>
      <c r="AW614" s="62"/>
      <c r="AX614" s="62"/>
      <c r="AY614" s="62"/>
      <c r="AZ614" s="62"/>
      <c r="BA614" s="62"/>
      <c r="BB614" s="62"/>
      <c r="BC614" s="62"/>
      <c r="BD614" s="62"/>
      <c r="BE614" s="62"/>
      <c r="BF614" s="62"/>
      <c r="BG614" s="62"/>
      <c r="BH614" s="62"/>
      <c r="BI614" s="62"/>
      <c r="BJ614" s="62"/>
      <c r="BK614" s="62"/>
      <c r="BL614" s="62"/>
      <c r="BM614" s="62"/>
    </row>
    <row r="615" spans="1:65" s="53" customFormat="1" x14ac:dyDescent="0.2">
      <c r="A615" s="2"/>
      <c r="B615" s="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62"/>
      <c r="AE615" s="317"/>
      <c r="AF615" s="317"/>
      <c r="AG615" s="317"/>
      <c r="AH615" s="317"/>
      <c r="AI615" s="317"/>
      <c r="AJ615" s="317"/>
      <c r="AK615" s="315"/>
      <c r="AL615" s="62"/>
      <c r="AM615" s="62"/>
      <c r="AN615" s="62"/>
      <c r="AO615" s="62"/>
      <c r="AP615" s="62"/>
      <c r="AQ615" s="62"/>
      <c r="AR615" s="62"/>
      <c r="AS615" s="62"/>
      <c r="AT615" s="62"/>
      <c r="AU615" s="62"/>
      <c r="AV615" s="62"/>
      <c r="AW615" s="62"/>
      <c r="AX615" s="62"/>
      <c r="AY615" s="62"/>
      <c r="AZ615" s="62"/>
      <c r="BA615" s="62"/>
      <c r="BB615" s="62"/>
      <c r="BC615" s="62"/>
      <c r="BD615" s="62"/>
      <c r="BE615" s="62"/>
      <c r="BF615" s="62"/>
      <c r="BG615" s="62"/>
      <c r="BH615" s="62"/>
      <c r="BI615" s="62"/>
      <c r="BJ615" s="62"/>
      <c r="BK615" s="62"/>
      <c r="BL615" s="62"/>
      <c r="BM615" s="62"/>
    </row>
    <row r="616" spans="1:65" s="53" customFormat="1" x14ac:dyDescent="0.2">
      <c r="A616" s="2"/>
      <c r="B616" s="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62"/>
      <c r="AE616" s="317"/>
      <c r="AF616" s="317"/>
      <c r="AG616" s="317"/>
      <c r="AH616" s="317"/>
      <c r="AI616" s="317"/>
      <c r="AJ616" s="317"/>
      <c r="AK616" s="315"/>
      <c r="AL616" s="62"/>
      <c r="AM616" s="62"/>
      <c r="AN616" s="62"/>
      <c r="AO616" s="62"/>
      <c r="AP616" s="62"/>
      <c r="AQ616" s="62"/>
      <c r="AR616" s="62"/>
      <c r="AS616" s="62"/>
      <c r="AT616" s="62"/>
      <c r="AU616" s="62"/>
      <c r="AV616" s="62"/>
      <c r="AW616" s="62"/>
      <c r="AX616" s="62"/>
      <c r="AY616" s="62"/>
      <c r="AZ616" s="62"/>
      <c r="BA616" s="62"/>
      <c r="BB616" s="62"/>
      <c r="BC616" s="62"/>
      <c r="BD616" s="62"/>
      <c r="BE616" s="62"/>
      <c r="BF616" s="62"/>
      <c r="BG616" s="62"/>
      <c r="BH616" s="62"/>
      <c r="BI616" s="62"/>
      <c r="BJ616" s="62"/>
      <c r="BK616" s="62"/>
      <c r="BL616" s="62"/>
      <c r="BM616" s="62"/>
    </row>
    <row r="617" spans="1:65" s="53" customFormat="1" x14ac:dyDescent="0.2">
      <c r="A617" s="2"/>
      <c r="B617" s="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62"/>
      <c r="AE617" s="317"/>
      <c r="AF617" s="317"/>
      <c r="AG617" s="317"/>
      <c r="AH617" s="317"/>
      <c r="AI617" s="317"/>
      <c r="AJ617" s="317"/>
      <c r="AK617" s="315"/>
      <c r="AL617" s="62"/>
      <c r="AM617" s="62"/>
      <c r="AN617" s="62"/>
      <c r="AO617" s="62"/>
      <c r="AP617" s="62"/>
      <c r="AQ617" s="62"/>
      <c r="AR617" s="62"/>
      <c r="AS617" s="62"/>
      <c r="AT617" s="62"/>
      <c r="AU617" s="62"/>
      <c r="AV617" s="62"/>
      <c r="AW617" s="62"/>
      <c r="AX617" s="62"/>
      <c r="AY617" s="62"/>
      <c r="AZ617" s="62"/>
      <c r="BA617" s="62"/>
      <c r="BB617" s="62"/>
      <c r="BC617" s="62"/>
      <c r="BD617" s="62"/>
      <c r="BE617" s="62"/>
      <c r="BF617" s="62"/>
      <c r="BG617" s="62"/>
      <c r="BH617" s="62"/>
      <c r="BI617" s="62"/>
      <c r="BJ617" s="62"/>
      <c r="BK617" s="62"/>
      <c r="BL617" s="62"/>
      <c r="BM617" s="62"/>
    </row>
    <row r="618" spans="1:65" s="53" customFormat="1" x14ac:dyDescent="0.2">
      <c r="A618" s="2"/>
      <c r="B618" s="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62"/>
      <c r="AE618" s="317"/>
      <c r="AF618" s="317"/>
      <c r="AG618" s="317"/>
      <c r="AH618" s="317"/>
      <c r="AI618" s="317"/>
      <c r="AJ618" s="317"/>
      <c r="AK618" s="315"/>
      <c r="AL618" s="62"/>
      <c r="AM618" s="62"/>
      <c r="AN618" s="62"/>
      <c r="AO618" s="62"/>
      <c r="AP618" s="62"/>
      <c r="AQ618" s="62"/>
      <c r="AR618" s="62"/>
      <c r="AS618" s="62"/>
      <c r="AT618" s="62"/>
      <c r="AU618" s="62"/>
      <c r="AV618" s="62"/>
      <c r="AW618" s="62"/>
      <c r="AX618" s="62"/>
      <c r="AY618" s="62"/>
      <c r="AZ618" s="62"/>
      <c r="BA618" s="62"/>
      <c r="BB618" s="62"/>
      <c r="BC618" s="62"/>
      <c r="BD618" s="62"/>
      <c r="BE618" s="62"/>
      <c r="BF618" s="62"/>
      <c r="BG618" s="62"/>
      <c r="BH618" s="62"/>
      <c r="BI618" s="62"/>
      <c r="BJ618" s="62"/>
      <c r="BK618" s="62"/>
      <c r="BL618" s="62"/>
      <c r="BM618" s="62"/>
    </row>
    <row r="619" spans="1:65" s="53" customFormat="1" x14ac:dyDescent="0.2">
      <c r="A619" s="2"/>
      <c r="B619" s="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62"/>
      <c r="AE619" s="317"/>
      <c r="AF619" s="317"/>
      <c r="AG619" s="317"/>
      <c r="AH619" s="317"/>
      <c r="AI619" s="317"/>
      <c r="AJ619" s="317"/>
      <c r="AK619" s="315"/>
      <c r="AL619" s="62"/>
      <c r="AM619" s="62"/>
      <c r="AN619" s="62"/>
      <c r="AO619" s="62"/>
      <c r="AP619" s="62"/>
      <c r="AQ619" s="62"/>
      <c r="AR619" s="62"/>
      <c r="AS619" s="62"/>
      <c r="AT619" s="62"/>
      <c r="AU619" s="62"/>
      <c r="AV619" s="62"/>
      <c r="AW619" s="62"/>
      <c r="AX619" s="62"/>
      <c r="AY619" s="62"/>
      <c r="AZ619" s="62"/>
      <c r="BA619" s="62"/>
      <c r="BB619" s="62"/>
      <c r="BC619" s="62"/>
      <c r="BD619" s="62"/>
      <c r="BE619" s="62"/>
      <c r="BF619" s="62"/>
      <c r="BG619" s="62"/>
      <c r="BH619" s="62"/>
      <c r="BI619" s="62"/>
      <c r="BJ619" s="62"/>
      <c r="BK619" s="62"/>
      <c r="BL619" s="62"/>
      <c r="BM619" s="62"/>
    </row>
    <row r="620" spans="1:65" s="53" customFormat="1" x14ac:dyDescent="0.2">
      <c r="A620" s="2"/>
      <c r="B620" s="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62"/>
      <c r="AE620" s="317"/>
      <c r="AF620" s="317"/>
      <c r="AG620" s="317"/>
      <c r="AH620" s="317"/>
      <c r="AI620" s="317"/>
      <c r="AJ620" s="317"/>
      <c r="AK620" s="315"/>
      <c r="AL620" s="62"/>
      <c r="AM620" s="62"/>
      <c r="AN620" s="62"/>
      <c r="AO620" s="62"/>
      <c r="AP620" s="62"/>
      <c r="AQ620" s="62"/>
      <c r="AR620" s="62"/>
      <c r="AS620" s="62"/>
      <c r="AT620" s="62"/>
      <c r="AU620" s="62"/>
      <c r="AV620" s="62"/>
      <c r="AW620" s="62"/>
      <c r="AX620" s="62"/>
      <c r="AY620" s="62"/>
      <c r="AZ620" s="62"/>
      <c r="BA620" s="62"/>
      <c r="BB620" s="62"/>
      <c r="BC620" s="62"/>
      <c r="BD620" s="62"/>
      <c r="BE620" s="62"/>
      <c r="BF620" s="62"/>
      <c r="BG620" s="62"/>
      <c r="BH620" s="62"/>
      <c r="BI620" s="62"/>
      <c r="BJ620" s="62"/>
      <c r="BK620" s="62"/>
      <c r="BL620" s="62"/>
      <c r="BM620" s="62"/>
    </row>
    <row r="621" spans="1:65" s="53" customFormat="1" x14ac:dyDescent="0.2">
      <c r="A621" s="2"/>
      <c r="B621" s="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62"/>
      <c r="AE621" s="317"/>
      <c r="AF621" s="317"/>
      <c r="AG621" s="317"/>
      <c r="AH621" s="317"/>
      <c r="AI621" s="317"/>
      <c r="AJ621" s="317"/>
      <c r="AK621" s="315"/>
      <c r="AL621" s="62"/>
      <c r="AM621" s="62"/>
      <c r="AN621" s="62"/>
      <c r="AO621" s="62"/>
      <c r="AP621" s="62"/>
      <c r="AQ621" s="62"/>
      <c r="AR621" s="62"/>
      <c r="AS621" s="62"/>
      <c r="AT621" s="62"/>
      <c r="AU621" s="62"/>
      <c r="AV621" s="62"/>
      <c r="AW621" s="62"/>
      <c r="AX621" s="62"/>
      <c r="AY621" s="62"/>
      <c r="AZ621" s="62"/>
      <c r="BA621" s="62"/>
      <c r="BB621" s="62"/>
      <c r="BC621" s="62"/>
      <c r="BD621" s="62"/>
      <c r="BE621" s="62"/>
      <c r="BF621" s="62"/>
      <c r="BG621" s="62"/>
      <c r="BH621" s="62"/>
      <c r="BI621" s="62"/>
      <c r="BJ621" s="62"/>
      <c r="BK621" s="62"/>
      <c r="BL621" s="62"/>
      <c r="BM621" s="62"/>
    </row>
    <row r="622" spans="1:65" s="53" customFormat="1" x14ac:dyDescent="0.2">
      <c r="A622" s="2"/>
      <c r="B622" s="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62"/>
      <c r="AE622" s="317"/>
      <c r="AF622" s="317"/>
      <c r="AG622" s="317"/>
      <c r="AH622" s="317"/>
      <c r="AI622" s="317"/>
      <c r="AJ622" s="317"/>
      <c r="AK622" s="315"/>
      <c r="AL622" s="62"/>
      <c r="AM622" s="62"/>
      <c r="AN622" s="62"/>
      <c r="AO622" s="62"/>
      <c r="AP622" s="62"/>
      <c r="AQ622" s="62"/>
      <c r="AR622" s="62"/>
      <c r="AS622" s="62"/>
      <c r="AT622" s="62"/>
      <c r="AU622" s="62"/>
      <c r="AV622" s="62"/>
      <c r="AW622" s="62"/>
      <c r="AX622" s="62"/>
      <c r="AY622" s="62"/>
      <c r="AZ622" s="62"/>
      <c r="BA622" s="62"/>
      <c r="BB622" s="62"/>
      <c r="BC622" s="62"/>
      <c r="BD622" s="62"/>
      <c r="BE622" s="62"/>
      <c r="BF622" s="62"/>
      <c r="BG622" s="62"/>
      <c r="BH622" s="62"/>
      <c r="BI622" s="62"/>
      <c r="BJ622" s="62"/>
      <c r="BK622" s="62"/>
      <c r="BL622" s="62"/>
      <c r="BM622" s="62"/>
    </row>
    <row r="623" spans="1:65" s="53" customFormat="1" x14ac:dyDescent="0.2">
      <c r="A623" s="2"/>
      <c r="B623" s="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62"/>
      <c r="AE623" s="317"/>
      <c r="AF623" s="317"/>
      <c r="AG623" s="317"/>
      <c r="AH623" s="317"/>
      <c r="AI623" s="317"/>
      <c r="AJ623" s="317"/>
      <c r="AK623" s="315"/>
      <c r="AL623" s="62"/>
      <c r="AM623" s="62"/>
      <c r="AN623" s="62"/>
      <c r="AO623" s="62"/>
      <c r="AP623" s="62"/>
      <c r="AQ623" s="62"/>
      <c r="AR623" s="62"/>
      <c r="AS623" s="62"/>
      <c r="AT623" s="62"/>
      <c r="AU623" s="62"/>
      <c r="AV623" s="62"/>
      <c r="AW623" s="62"/>
      <c r="AX623" s="62"/>
      <c r="AY623" s="62"/>
      <c r="AZ623" s="62"/>
      <c r="BA623" s="62"/>
      <c r="BB623" s="62"/>
      <c r="BC623" s="62"/>
      <c r="BD623" s="62"/>
      <c r="BE623" s="62"/>
      <c r="BF623" s="62"/>
      <c r="BG623" s="62"/>
      <c r="BH623" s="62"/>
      <c r="BI623" s="62"/>
      <c r="BJ623" s="62"/>
      <c r="BK623" s="62"/>
      <c r="BL623" s="62"/>
      <c r="BM623" s="62"/>
    </row>
    <row r="624" spans="1:65" s="53" customFormat="1" x14ac:dyDescent="0.2">
      <c r="A624" s="2"/>
      <c r="B624" s="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62"/>
      <c r="AE624" s="317"/>
      <c r="AF624" s="317"/>
      <c r="AG624" s="317"/>
      <c r="AH624" s="317"/>
      <c r="AI624" s="317"/>
      <c r="AJ624" s="317"/>
      <c r="AK624" s="315"/>
      <c r="AL624" s="62"/>
      <c r="AM624" s="62"/>
      <c r="AN624" s="62"/>
      <c r="AO624" s="62"/>
      <c r="AP624" s="62"/>
      <c r="AQ624" s="62"/>
      <c r="AR624" s="62"/>
      <c r="AS624" s="62"/>
      <c r="AT624" s="62"/>
      <c r="AU624" s="62"/>
      <c r="AV624" s="62"/>
      <c r="AW624" s="62"/>
      <c r="AX624" s="62"/>
      <c r="AY624" s="62"/>
      <c r="AZ624" s="62"/>
      <c r="BA624" s="62"/>
      <c r="BB624" s="62"/>
      <c r="BC624" s="62"/>
      <c r="BD624" s="62"/>
      <c r="BE624" s="62"/>
      <c r="BF624" s="62"/>
      <c r="BG624" s="62"/>
      <c r="BH624" s="62"/>
      <c r="BI624" s="62"/>
      <c r="BJ624" s="62"/>
      <c r="BK624" s="62"/>
      <c r="BL624" s="62"/>
      <c r="BM624" s="62"/>
    </row>
    <row r="625" spans="1:65" s="53" customFormat="1" x14ac:dyDescent="0.2">
      <c r="A625" s="2"/>
      <c r="B625" s="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62"/>
      <c r="AE625" s="317"/>
      <c r="AF625" s="317"/>
      <c r="AG625" s="317"/>
      <c r="AH625" s="317"/>
      <c r="AI625" s="317"/>
      <c r="AJ625" s="317"/>
      <c r="AK625" s="315"/>
      <c r="AL625" s="62"/>
      <c r="AM625" s="62"/>
      <c r="AN625" s="62"/>
      <c r="AO625" s="62"/>
      <c r="AP625" s="62"/>
      <c r="AQ625" s="62"/>
      <c r="AR625" s="62"/>
      <c r="AS625" s="62"/>
      <c r="AT625" s="62"/>
      <c r="AU625" s="62"/>
      <c r="AV625" s="62"/>
      <c r="AW625" s="62"/>
      <c r="AX625" s="62"/>
      <c r="AY625" s="62"/>
      <c r="AZ625" s="62"/>
      <c r="BA625" s="62"/>
      <c r="BB625" s="62"/>
      <c r="BC625" s="62"/>
      <c r="BD625" s="62"/>
      <c r="BE625" s="62"/>
      <c r="BF625" s="62"/>
      <c r="BG625" s="62"/>
      <c r="BH625" s="62"/>
      <c r="BI625" s="62"/>
      <c r="BJ625" s="62"/>
      <c r="BK625" s="62"/>
      <c r="BL625" s="62"/>
      <c r="BM625" s="62"/>
    </row>
    <row r="626" spans="1:65" s="53" customFormat="1" x14ac:dyDescent="0.2">
      <c r="A626" s="2"/>
      <c r="B626" s="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62"/>
      <c r="AE626" s="317"/>
      <c r="AF626" s="317"/>
      <c r="AG626" s="317"/>
      <c r="AH626" s="317"/>
      <c r="AI626" s="317"/>
      <c r="AJ626" s="317"/>
      <c r="AK626" s="315"/>
      <c r="AL626" s="62"/>
      <c r="AM626" s="62"/>
      <c r="AN626" s="62"/>
      <c r="AO626" s="62"/>
      <c r="AP626" s="62"/>
      <c r="AQ626" s="62"/>
      <c r="AR626" s="62"/>
      <c r="AS626" s="62"/>
      <c r="AT626" s="62"/>
      <c r="AU626" s="62"/>
      <c r="AV626" s="62"/>
      <c r="AW626" s="62"/>
      <c r="AX626" s="62"/>
      <c r="AY626" s="62"/>
      <c r="AZ626" s="62"/>
      <c r="BA626" s="62"/>
      <c r="BB626" s="62"/>
      <c r="BC626" s="62"/>
      <c r="BD626" s="62"/>
      <c r="BE626" s="62"/>
      <c r="BF626" s="62"/>
      <c r="BG626" s="62"/>
      <c r="BH626" s="62"/>
      <c r="BI626" s="62"/>
      <c r="BJ626" s="62"/>
      <c r="BK626" s="62"/>
      <c r="BL626" s="62"/>
      <c r="BM626" s="62"/>
    </row>
    <row r="627" spans="1:65" s="53" customFormat="1" x14ac:dyDescent="0.2">
      <c r="A627" s="2"/>
      <c r="B627" s="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62"/>
      <c r="AE627" s="317"/>
      <c r="AF627" s="317"/>
      <c r="AG627" s="317"/>
      <c r="AH627" s="317"/>
      <c r="AI627" s="317"/>
      <c r="AJ627" s="317"/>
      <c r="AK627" s="315"/>
      <c r="AL627" s="62"/>
      <c r="AM627" s="62"/>
      <c r="AN627" s="62"/>
      <c r="AO627" s="62"/>
      <c r="AP627" s="62"/>
      <c r="AQ627" s="62"/>
      <c r="AR627" s="62"/>
      <c r="AS627" s="62"/>
      <c r="AT627" s="62"/>
      <c r="AU627" s="62"/>
      <c r="AV627" s="62"/>
      <c r="AW627" s="62"/>
      <c r="AX627" s="62"/>
      <c r="AY627" s="62"/>
      <c r="AZ627" s="62"/>
      <c r="BA627" s="62"/>
      <c r="BB627" s="62"/>
      <c r="BC627" s="62"/>
      <c r="BD627" s="62"/>
      <c r="BE627" s="62"/>
      <c r="BF627" s="62"/>
      <c r="BG627" s="62"/>
      <c r="BH627" s="62"/>
      <c r="BI627" s="62"/>
      <c r="BJ627" s="62"/>
      <c r="BK627" s="62"/>
      <c r="BL627" s="62"/>
      <c r="BM627" s="62"/>
    </row>
    <row r="628" spans="1:65" s="53" customFormat="1" x14ac:dyDescent="0.2">
      <c r="A628" s="2"/>
      <c r="B628" s="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62"/>
      <c r="AE628" s="317"/>
      <c r="AF628" s="317"/>
      <c r="AG628" s="317"/>
      <c r="AH628" s="317"/>
      <c r="AI628" s="317"/>
      <c r="AJ628" s="317"/>
      <c r="AK628" s="315"/>
      <c r="AL628" s="62"/>
      <c r="AM628" s="62"/>
      <c r="AN628" s="62"/>
      <c r="AO628" s="62"/>
      <c r="AP628" s="62"/>
      <c r="AQ628" s="62"/>
      <c r="AR628" s="62"/>
      <c r="AS628" s="62"/>
      <c r="AT628" s="62"/>
      <c r="AU628" s="62"/>
      <c r="AV628" s="62"/>
      <c r="AW628" s="62"/>
      <c r="AX628" s="62"/>
      <c r="AY628" s="62"/>
      <c r="AZ628" s="62"/>
      <c r="BA628" s="62"/>
      <c r="BB628" s="62"/>
      <c r="BC628" s="62"/>
      <c r="BD628" s="62"/>
      <c r="BE628" s="62"/>
      <c r="BF628" s="62"/>
      <c r="BG628" s="62"/>
      <c r="BH628" s="62"/>
      <c r="BI628" s="62"/>
      <c r="BJ628" s="62"/>
      <c r="BK628" s="62"/>
      <c r="BL628" s="62"/>
      <c r="BM628" s="62"/>
    </row>
    <row r="629" spans="1:65" s="53" customFormat="1" x14ac:dyDescent="0.2">
      <c r="A629" s="2"/>
      <c r="B629" s="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62"/>
      <c r="AE629" s="317"/>
      <c r="AF629" s="317"/>
      <c r="AG629" s="317"/>
      <c r="AH629" s="317"/>
      <c r="AI629" s="317"/>
      <c r="AJ629" s="317"/>
      <c r="AK629" s="315"/>
      <c r="AL629" s="62"/>
      <c r="AM629" s="62"/>
      <c r="AN629" s="62"/>
      <c r="AO629" s="62"/>
      <c r="AP629" s="62"/>
      <c r="AQ629" s="62"/>
      <c r="AR629" s="62"/>
      <c r="AS629" s="62"/>
      <c r="AT629" s="62"/>
      <c r="AU629" s="62"/>
      <c r="AV629" s="62"/>
      <c r="AW629" s="62"/>
      <c r="AX629" s="62"/>
      <c r="AY629" s="62"/>
      <c r="AZ629" s="62"/>
      <c r="BA629" s="62"/>
      <c r="BB629" s="62"/>
      <c r="BC629" s="62"/>
      <c r="BD629" s="62"/>
      <c r="BE629" s="62"/>
      <c r="BF629" s="62"/>
      <c r="BG629" s="62"/>
      <c r="BH629" s="62"/>
      <c r="BI629" s="62"/>
      <c r="BJ629" s="62"/>
      <c r="BK629" s="62"/>
      <c r="BL629" s="62"/>
      <c r="BM629" s="62"/>
    </row>
    <row r="630" spans="1:65" s="53" customFormat="1" x14ac:dyDescent="0.2">
      <c r="A630" s="2"/>
      <c r="B630" s="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62"/>
      <c r="AE630" s="317"/>
      <c r="AF630" s="317"/>
      <c r="AG630" s="317"/>
      <c r="AH630" s="317"/>
      <c r="AI630" s="317"/>
      <c r="AJ630" s="317"/>
      <c r="AK630" s="315"/>
      <c r="AL630" s="62"/>
      <c r="AM630" s="62"/>
      <c r="AN630" s="62"/>
      <c r="AO630" s="62"/>
      <c r="AP630" s="62"/>
      <c r="AQ630" s="62"/>
      <c r="AR630" s="62"/>
      <c r="AS630" s="62"/>
      <c r="AT630" s="62"/>
      <c r="AU630" s="62"/>
      <c r="AV630" s="62"/>
      <c r="AW630" s="62"/>
      <c r="AX630" s="62"/>
      <c r="AY630" s="62"/>
      <c r="AZ630" s="62"/>
      <c r="BA630" s="62"/>
      <c r="BB630" s="62"/>
      <c r="BC630" s="62"/>
      <c r="BD630" s="62"/>
      <c r="BE630" s="62"/>
      <c r="BF630" s="62"/>
      <c r="BG630" s="62"/>
      <c r="BH630" s="62"/>
      <c r="BI630" s="62"/>
      <c r="BJ630" s="62"/>
      <c r="BK630" s="62"/>
      <c r="BL630" s="62"/>
      <c r="BM630" s="62"/>
    </row>
    <row r="631" spans="1:65" s="53" customFormat="1" x14ac:dyDescent="0.2">
      <c r="A631" s="2"/>
      <c r="B631" s="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62"/>
      <c r="AE631" s="317"/>
      <c r="AF631" s="317"/>
      <c r="AG631" s="317"/>
      <c r="AH631" s="317"/>
      <c r="AI631" s="317"/>
      <c r="AJ631" s="317"/>
      <c r="AK631" s="315"/>
      <c r="AL631" s="62"/>
      <c r="AM631" s="62"/>
      <c r="AN631" s="62"/>
      <c r="AO631" s="62"/>
      <c r="AP631" s="62"/>
      <c r="AQ631" s="62"/>
      <c r="AR631" s="62"/>
      <c r="AS631" s="62"/>
      <c r="AT631" s="62"/>
      <c r="AU631" s="62"/>
      <c r="AV631" s="62"/>
      <c r="AW631" s="62"/>
      <c r="AX631" s="62"/>
      <c r="AY631" s="62"/>
      <c r="AZ631" s="62"/>
      <c r="BA631" s="62"/>
      <c r="BB631" s="62"/>
      <c r="BC631" s="62"/>
      <c r="BD631" s="62"/>
      <c r="BE631" s="62"/>
      <c r="BF631" s="62"/>
      <c r="BG631" s="62"/>
      <c r="BH631" s="62"/>
      <c r="BI631" s="62"/>
      <c r="BJ631" s="62"/>
      <c r="BK631" s="62"/>
      <c r="BL631" s="62"/>
      <c r="BM631" s="62"/>
    </row>
    <row r="632" spans="1:65" s="53" customFormat="1" x14ac:dyDescent="0.2">
      <c r="A632" s="2"/>
      <c r="B632" s="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62"/>
      <c r="AE632" s="317"/>
      <c r="AF632" s="317"/>
      <c r="AG632" s="317"/>
      <c r="AH632" s="317"/>
      <c r="AI632" s="317"/>
      <c r="AJ632" s="317"/>
      <c r="AK632" s="315"/>
      <c r="AL632" s="62"/>
      <c r="AM632" s="62"/>
      <c r="AN632" s="62"/>
      <c r="AO632" s="62"/>
      <c r="AP632" s="62"/>
      <c r="AQ632" s="62"/>
      <c r="AR632" s="62"/>
      <c r="AS632" s="62"/>
      <c r="AT632" s="62"/>
      <c r="AU632" s="62"/>
      <c r="AV632" s="62"/>
      <c r="AW632" s="62"/>
      <c r="AX632" s="62"/>
      <c r="AY632" s="62"/>
      <c r="AZ632" s="62"/>
      <c r="BA632" s="62"/>
      <c r="BB632" s="62"/>
      <c r="BC632" s="62"/>
      <c r="BD632" s="62"/>
      <c r="BE632" s="62"/>
      <c r="BF632" s="62"/>
      <c r="BG632" s="62"/>
      <c r="BH632" s="62"/>
      <c r="BI632" s="62"/>
      <c r="BJ632" s="62"/>
      <c r="BK632" s="62"/>
      <c r="BL632" s="62"/>
      <c r="BM632" s="62"/>
    </row>
    <row r="633" spans="1:65" s="53" customFormat="1" x14ac:dyDescent="0.2">
      <c r="A633" s="2"/>
      <c r="B633" s="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62"/>
      <c r="AE633" s="317"/>
      <c r="AF633" s="317"/>
      <c r="AG633" s="317"/>
      <c r="AH633" s="317"/>
      <c r="AI633" s="317"/>
      <c r="AJ633" s="317"/>
      <c r="AK633" s="315"/>
      <c r="AL633" s="62"/>
      <c r="AM633" s="62"/>
      <c r="AN633" s="62"/>
      <c r="AO633" s="62"/>
      <c r="AP633" s="62"/>
      <c r="AQ633" s="62"/>
      <c r="AR633" s="62"/>
      <c r="AS633" s="62"/>
      <c r="AT633" s="62"/>
      <c r="AU633" s="62"/>
      <c r="AV633" s="62"/>
      <c r="AW633" s="62"/>
      <c r="AX633" s="62"/>
      <c r="AY633" s="62"/>
      <c r="AZ633" s="62"/>
      <c r="BA633" s="62"/>
      <c r="BB633" s="62"/>
      <c r="BC633" s="62"/>
      <c r="BD633" s="62"/>
      <c r="BE633" s="62"/>
      <c r="BF633" s="62"/>
      <c r="BG633" s="62"/>
      <c r="BH633" s="62"/>
      <c r="BI633" s="62"/>
      <c r="BJ633" s="62"/>
      <c r="BK633" s="62"/>
      <c r="BL633" s="62"/>
      <c r="BM633" s="62"/>
    </row>
    <row r="634" spans="1:65" s="53" customFormat="1" x14ac:dyDescent="0.2">
      <c r="A634" s="2"/>
      <c r="B634" s="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62"/>
      <c r="AE634" s="317"/>
      <c r="AF634" s="317"/>
      <c r="AG634" s="317"/>
      <c r="AH634" s="317"/>
      <c r="AI634" s="317"/>
      <c r="AJ634" s="317"/>
      <c r="AK634" s="315"/>
      <c r="AL634" s="62"/>
      <c r="AM634" s="62"/>
      <c r="AN634" s="62"/>
      <c r="AO634" s="62"/>
      <c r="AP634" s="62"/>
      <c r="AQ634" s="62"/>
      <c r="AR634" s="62"/>
      <c r="AS634" s="62"/>
      <c r="AT634" s="62"/>
      <c r="AU634" s="62"/>
      <c r="AV634" s="62"/>
      <c r="AW634" s="62"/>
      <c r="AX634" s="62"/>
      <c r="AY634" s="62"/>
      <c r="AZ634" s="62"/>
      <c r="BA634" s="62"/>
      <c r="BB634" s="62"/>
      <c r="BC634" s="62"/>
      <c r="BD634" s="62"/>
      <c r="BE634" s="62"/>
      <c r="BF634" s="62"/>
      <c r="BG634" s="62"/>
      <c r="BH634" s="62"/>
      <c r="BI634" s="62"/>
      <c r="BJ634" s="62"/>
      <c r="BK634" s="62"/>
      <c r="BL634" s="62"/>
      <c r="BM634" s="62"/>
    </row>
    <row r="635" spans="1:65" s="53" customFormat="1" x14ac:dyDescent="0.2">
      <c r="A635" s="2"/>
      <c r="B635" s="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62"/>
      <c r="AE635" s="317"/>
      <c r="AF635" s="317"/>
      <c r="AG635" s="317"/>
      <c r="AH635" s="317"/>
      <c r="AI635" s="317"/>
      <c r="AJ635" s="317"/>
      <c r="AK635" s="315"/>
      <c r="AL635" s="62"/>
      <c r="AM635" s="62"/>
      <c r="AN635" s="62"/>
      <c r="AO635" s="62"/>
      <c r="AP635" s="62"/>
      <c r="AQ635" s="62"/>
      <c r="AR635" s="62"/>
      <c r="AS635" s="62"/>
      <c r="AT635" s="62"/>
      <c r="AU635" s="62"/>
      <c r="AV635" s="62"/>
      <c r="AW635" s="62"/>
      <c r="AX635" s="62"/>
      <c r="AY635" s="62"/>
      <c r="AZ635" s="62"/>
      <c r="BA635" s="62"/>
      <c r="BB635" s="62"/>
      <c r="BC635" s="62"/>
      <c r="BD635" s="62"/>
      <c r="BE635" s="62"/>
      <c r="BF635" s="62"/>
      <c r="BG635" s="62"/>
      <c r="BH635" s="62"/>
      <c r="BI635" s="62"/>
      <c r="BJ635" s="62"/>
      <c r="BK635" s="62"/>
      <c r="BL635" s="62"/>
      <c r="BM635" s="62"/>
    </row>
    <row r="636" spans="1:65" s="53" customFormat="1" x14ac:dyDescent="0.2">
      <c r="A636" s="2"/>
      <c r="B636" s="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62"/>
      <c r="AE636" s="317"/>
      <c r="AF636" s="317"/>
      <c r="AG636" s="317"/>
      <c r="AH636" s="317"/>
      <c r="AI636" s="317"/>
      <c r="AJ636" s="317"/>
      <c r="AK636" s="315"/>
      <c r="AL636" s="62"/>
      <c r="AM636" s="62"/>
      <c r="AN636" s="62"/>
      <c r="AO636" s="62"/>
      <c r="AP636" s="62"/>
      <c r="AQ636" s="62"/>
      <c r="AR636" s="62"/>
      <c r="AS636" s="62"/>
      <c r="AT636" s="62"/>
      <c r="AU636" s="62"/>
      <c r="AV636" s="62"/>
      <c r="AW636" s="62"/>
      <c r="AX636" s="62"/>
      <c r="AY636" s="62"/>
      <c r="AZ636" s="62"/>
      <c r="BA636" s="62"/>
      <c r="BB636" s="62"/>
      <c r="BC636" s="62"/>
      <c r="BD636" s="62"/>
      <c r="BE636" s="62"/>
      <c r="BF636" s="62"/>
      <c r="BG636" s="62"/>
      <c r="BH636" s="62"/>
      <c r="BI636" s="62"/>
      <c r="BJ636" s="62"/>
      <c r="BK636" s="62"/>
      <c r="BL636" s="62"/>
      <c r="BM636" s="62"/>
    </row>
    <row r="637" spans="1:65" s="53" customFormat="1" x14ac:dyDescent="0.2">
      <c r="A637" s="2"/>
      <c r="B637" s="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62"/>
      <c r="AE637" s="317"/>
      <c r="AF637" s="317"/>
      <c r="AG637" s="317"/>
      <c r="AH637" s="317"/>
      <c r="AI637" s="317"/>
      <c r="AJ637" s="317"/>
      <c r="AK637" s="315"/>
      <c r="AL637" s="62"/>
      <c r="AM637" s="62"/>
      <c r="AN637" s="62"/>
      <c r="AO637" s="62"/>
      <c r="AP637" s="62"/>
      <c r="AQ637" s="62"/>
      <c r="AR637" s="62"/>
      <c r="AS637" s="62"/>
      <c r="AT637" s="62"/>
      <c r="AU637" s="62"/>
      <c r="AV637" s="62"/>
      <c r="AW637" s="62"/>
      <c r="AX637" s="62"/>
      <c r="AY637" s="62"/>
      <c r="AZ637" s="62"/>
      <c r="BA637" s="62"/>
      <c r="BB637" s="62"/>
      <c r="BC637" s="62"/>
      <c r="BD637" s="62"/>
      <c r="BE637" s="62"/>
      <c r="BF637" s="62"/>
      <c r="BG637" s="62"/>
      <c r="BH637" s="62"/>
      <c r="BI637" s="62"/>
      <c r="BJ637" s="62"/>
      <c r="BK637" s="62"/>
      <c r="BL637" s="62"/>
      <c r="BM637" s="62"/>
    </row>
    <row r="638" spans="1:65" s="53" customFormat="1" x14ac:dyDescent="0.2">
      <c r="A638" s="2"/>
      <c r="B638" s="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62"/>
      <c r="AE638" s="317"/>
      <c r="AF638" s="317"/>
      <c r="AG638" s="317"/>
      <c r="AH638" s="317"/>
      <c r="AI638" s="317"/>
      <c r="AJ638" s="317"/>
      <c r="AK638" s="315"/>
      <c r="AL638" s="62"/>
      <c r="AM638" s="62"/>
      <c r="AN638" s="62"/>
      <c r="AO638" s="62"/>
      <c r="AP638" s="62"/>
      <c r="AQ638" s="62"/>
      <c r="AR638" s="62"/>
      <c r="AS638" s="62"/>
      <c r="AT638" s="62"/>
      <c r="AU638" s="62"/>
      <c r="AV638" s="62"/>
      <c r="AW638" s="62"/>
      <c r="AX638" s="62"/>
      <c r="AY638" s="62"/>
      <c r="AZ638" s="62"/>
      <c r="BA638" s="62"/>
      <c r="BB638" s="62"/>
      <c r="BC638" s="62"/>
      <c r="BD638" s="62"/>
      <c r="BE638" s="62"/>
      <c r="BF638" s="62"/>
      <c r="BG638" s="62"/>
      <c r="BH638" s="62"/>
      <c r="BI638" s="62"/>
      <c r="BJ638" s="62"/>
      <c r="BK638" s="62"/>
      <c r="BL638" s="62"/>
      <c r="BM638" s="62"/>
    </row>
    <row r="639" spans="1:65" s="53" customFormat="1" x14ac:dyDescent="0.2">
      <c r="A639" s="2"/>
      <c r="B639" s="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62"/>
      <c r="AE639" s="317"/>
      <c r="AF639" s="317"/>
      <c r="AG639" s="317"/>
      <c r="AH639" s="317"/>
      <c r="AI639" s="317"/>
      <c r="AJ639" s="317"/>
      <c r="AK639" s="315"/>
      <c r="AL639" s="62"/>
      <c r="AM639" s="62"/>
      <c r="AN639" s="62"/>
      <c r="AO639" s="62"/>
      <c r="AP639" s="62"/>
      <c r="AQ639" s="62"/>
      <c r="AR639" s="62"/>
      <c r="AS639" s="62"/>
      <c r="AT639" s="62"/>
      <c r="AU639" s="62"/>
      <c r="AV639" s="62"/>
      <c r="AW639" s="62"/>
      <c r="AX639" s="62"/>
      <c r="AY639" s="62"/>
      <c r="AZ639" s="62"/>
      <c r="BA639" s="62"/>
      <c r="BB639" s="62"/>
      <c r="BC639" s="62"/>
      <c r="BD639" s="62"/>
      <c r="BE639" s="62"/>
      <c r="BF639" s="62"/>
      <c r="BG639" s="62"/>
      <c r="BH639" s="62"/>
      <c r="BI639" s="62"/>
      <c r="BJ639" s="62"/>
      <c r="BK639" s="62"/>
      <c r="BL639" s="62"/>
      <c r="BM639" s="62"/>
    </row>
    <row r="640" spans="1:65" s="53" customFormat="1" x14ac:dyDescent="0.2">
      <c r="A640" s="2"/>
      <c r="B640" s="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62"/>
      <c r="AE640" s="317"/>
      <c r="AF640" s="317"/>
      <c r="AG640" s="317"/>
      <c r="AH640" s="317"/>
      <c r="AI640" s="317"/>
      <c r="AJ640" s="317"/>
      <c r="AK640" s="315"/>
      <c r="AL640" s="62"/>
      <c r="AM640" s="62"/>
      <c r="AN640" s="62"/>
      <c r="AO640" s="62"/>
      <c r="AP640" s="62"/>
      <c r="AQ640" s="62"/>
      <c r="AR640" s="62"/>
      <c r="AS640" s="62"/>
      <c r="AT640" s="62"/>
      <c r="AU640" s="62"/>
      <c r="AV640" s="62"/>
      <c r="AW640" s="62"/>
      <c r="AX640" s="62"/>
      <c r="AY640" s="62"/>
      <c r="AZ640" s="62"/>
      <c r="BA640" s="62"/>
      <c r="BB640" s="62"/>
      <c r="BC640" s="62"/>
      <c r="BD640" s="62"/>
      <c r="BE640" s="62"/>
      <c r="BF640" s="62"/>
      <c r="BG640" s="62"/>
      <c r="BH640" s="62"/>
      <c r="BI640" s="62"/>
      <c r="BJ640" s="62"/>
      <c r="BK640" s="62"/>
      <c r="BL640" s="62"/>
      <c r="BM640" s="62"/>
    </row>
    <row r="641" spans="1:65" s="53" customFormat="1" x14ac:dyDescent="0.2">
      <c r="A641" s="2"/>
      <c r="B641" s="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62"/>
      <c r="AE641" s="317"/>
      <c r="AF641" s="317"/>
      <c r="AG641" s="317"/>
      <c r="AH641" s="317"/>
      <c r="AI641" s="317"/>
      <c r="AJ641" s="317"/>
      <c r="AK641" s="315"/>
      <c r="AL641" s="62"/>
      <c r="AM641" s="62"/>
      <c r="AN641" s="62"/>
      <c r="AO641" s="62"/>
      <c r="AP641" s="62"/>
      <c r="AQ641" s="62"/>
      <c r="AR641" s="62"/>
      <c r="AS641" s="62"/>
      <c r="AT641" s="62"/>
      <c r="AU641" s="62"/>
      <c r="AV641" s="62"/>
      <c r="AW641" s="62"/>
      <c r="AX641" s="62"/>
      <c r="AY641" s="62"/>
      <c r="AZ641" s="62"/>
      <c r="BA641" s="62"/>
      <c r="BB641" s="62"/>
      <c r="BC641" s="62"/>
      <c r="BD641" s="62"/>
      <c r="BE641" s="62"/>
      <c r="BF641" s="62"/>
      <c r="BG641" s="62"/>
      <c r="BH641" s="62"/>
      <c r="BI641" s="62"/>
      <c r="BJ641" s="62"/>
      <c r="BK641" s="62"/>
      <c r="BL641" s="62"/>
      <c r="BM641" s="62"/>
    </row>
    <row r="642" spans="1:65" s="53" customFormat="1" x14ac:dyDescent="0.2">
      <c r="A642" s="2"/>
      <c r="B642" s="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62"/>
      <c r="AE642" s="317"/>
      <c r="AF642" s="317"/>
      <c r="AG642" s="317"/>
      <c r="AH642" s="317"/>
      <c r="AI642" s="317"/>
      <c r="AJ642" s="317"/>
      <c r="AK642" s="315"/>
      <c r="AL642" s="62"/>
      <c r="AM642" s="62"/>
      <c r="AN642" s="62"/>
      <c r="AO642" s="62"/>
      <c r="AP642" s="62"/>
      <c r="AQ642" s="62"/>
      <c r="AR642" s="62"/>
      <c r="AS642" s="62"/>
      <c r="AT642" s="62"/>
      <c r="AU642" s="62"/>
      <c r="AV642" s="62"/>
      <c r="AW642" s="62"/>
      <c r="AX642" s="62"/>
      <c r="AY642" s="62"/>
      <c r="AZ642" s="62"/>
      <c r="BA642" s="62"/>
      <c r="BB642" s="62"/>
      <c r="BC642" s="62"/>
      <c r="BD642" s="62"/>
      <c r="BE642" s="62"/>
      <c r="BF642" s="62"/>
      <c r="BG642" s="62"/>
      <c r="BH642" s="62"/>
      <c r="BI642" s="62"/>
      <c r="BJ642" s="62"/>
      <c r="BK642" s="62"/>
      <c r="BL642" s="62"/>
      <c r="BM642" s="62"/>
    </row>
    <row r="643" spans="1:65" s="53" customFormat="1" x14ac:dyDescent="0.2">
      <c r="A643" s="2"/>
      <c r="B643" s="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62"/>
      <c r="AE643" s="317"/>
      <c r="AF643" s="317"/>
      <c r="AG643" s="317"/>
      <c r="AH643" s="317"/>
      <c r="AI643" s="317"/>
      <c r="AJ643" s="317"/>
      <c r="AK643" s="315"/>
      <c r="AL643" s="62"/>
      <c r="AM643" s="62"/>
      <c r="AN643" s="62"/>
      <c r="AO643" s="62"/>
      <c r="AP643" s="62"/>
      <c r="AQ643" s="62"/>
      <c r="AR643" s="62"/>
      <c r="AS643" s="62"/>
      <c r="AT643" s="62"/>
      <c r="AU643" s="62"/>
      <c r="AV643" s="62"/>
      <c r="AW643" s="62"/>
      <c r="AX643" s="62"/>
      <c r="AY643" s="62"/>
      <c r="AZ643" s="62"/>
      <c r="BA643" s="62"/>
      <c r="BB643" s="62"/>
      <c r="BC643" s="62"/>
      <c r="BD643" s="62"/>
      <c r="BE643" s="62"/>
      <c r="BF643" s="62"/>
      <c r="BG643" s="62"/>
      <c r="BH643" s="62"/>
      <c r="BI643" s="62"/>
      <c r="BJ643" s="62"/>
      <c r="BK643" s="62"/>
      <c r="BL643" s="62"/>
      <c r="BM643" s="62"/>
    </row>
    <row r="644" spans="1:65" s="53" customFormat="1" x14ac:dyDescent="0.2">
      <c r="A644" s="2"/>
      <c r="B644" s="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62"/>
      <c r="AE644" s="317"/>
      <c r="AF644" s="317"/>
      <c r="AG644" s="317"/>
      <c r="AH644" s="317"/>
      <c r="AI644" s="317"/>
      <c r="AJ644" s="317"/>
      <c r="AK644" s="315"/>
      <c r="AL644" s="62"/>
      <c r="AM644" s="62"/>
      <c r="AN644" s="62"/>
      <c r="AO644" s="62"/>
      <c r="AP644" s="62"/>
      <c r="AQ644" s="62"/>
      <c r="AR644" s="62"/>
      <c r="AS644" s="62"/>
      <c r="AT644" s="62"/>
      <c r="AU644" s="62"/>
      <c r="AV644" s="62"/>
      <c r="AW644" s="62"/>
      <c r="AX644" s="62"/>
      <c r="AY644" s="62"/>
      <c r="AZ644" s="62"/>
      <c r="BA644" s="62"/>
      <c r="BB644" s="62"/>
      <c r="BC644" s="62"/>
      <c r="BD644" s="62"/>
      <c r="BE644" s="62"/>
      <c r="BF644" s="62"/>
      <c r="BG644" s="62"/>
      <c r="BH644" s="62"/>
      <c r="BI644" s="62"/>
      <c r="BJ644" s="62"/>
      <c r="BK644" s="62"/>
      <c r="BL644" s="62"/>
      <c r="BM644" s="62"/>
    </row>
    <row r="645" spans="1:65" s="53" customFormat="1" x14ac:dyDescent="0.2">
      <c r="A645" s="2"/>
      <c r="B645" s="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62"/>
      <c r="AE645" s="317"/>
      <c r="AF645" s="317"/>
      <c r="AG645" s="317"/>
      <c r="AH645" s="317"/>
      <c r="AI645" s="317"/>
      <c r="AJ645" s="317"/>
      <c r="AK645" s="315"/>
      <c r="AL645" s="62"/>
      <c r="AM645" s="62"/>
      <c r="AN645" s="62"/>
      <c r="AO645" s="62"/>
      <c r="AP645" s="62"/>
      <c r="AQ645" s="62"/>
      <c r="AR645" s="62"/>
      <c r="AS645" s="62"/>
      <c r="AT645" s="62"/>
      <c r="AU645" s="62"/>
      <c r="AV645" s="62"/>
      <c r="AW645" s="62"/>
      <c r="AX645" s="62"/>
      <c r="AY645" s="62"/>
      <c r="AZ645" s="62"/>
      <c r="BA645" s="62"/>
      <c r="BB645" s="62"/>
      <c r="BC645" s="62"/>
      <c r="BD645" s="62"/>
      <c r="BE645" s="62"/>
      <c r="BF645" s="62"/>
      <c r="BG645" s="62"/>
      <c r="BH645" s="62"/>
      <c r="BI645" s="62"/>
      <c r="BJ645" s="62"/>
      <c r="BK645" s="62"/>
      <c r="BL645" s="62"/>
      <c r="BM645" s="62"/>
    </row>
    <row r="646" spans="1:65" s="53" customFormat="1" x14ac:dyDescent="0.2">
      <c r="A646" s="2"/>
      <c r="B646" s="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62"/>
      <c r="AE646" s="317"/>
      <c r="AF646" s="317"/>
      <c r="AG646" s="317"/>
      <c r="AH646" s="317"/>
      <c r="AI646" s="317"/>
      <c r="AJ646" s="317"/>
      <c r="AK646" s="315"/>
      <c r="AL646" s="62"/>
      <c r="AM646" s="62"/>
      <c r="AN646" s="62"/>
      <c r="AO646" s="62"/>
      <c r="AP646" s="62"/>
      <c r="AQ646" s="62"/>
      <c r="AR646" s="62"/>
      <c r="AS646" s="62"/>
      <c r="AT646" s="62"/>
      <c r="AU646" s="62"/>
      <c r="AV646" s="62"/>
      <c r="AW646" s="62"/>
      <c r="AX646" s="62"/>
      <c r="AY646" s="62"/>
      <c r="AZ646" s="62"/>
      <c r="BA646" s="62"/>
      <c r="BB646" s="62"/>
      <c r="BC646" s="62"/>
      <c r="BD646" s="62"/>
      <c r="BE646" s="62"/>
      <c r="BF646" s="62"/>
      <c r="BG646" s="62"/>
      <c r="BH646" s="62"/>
      <c r="BI646" s="62"/>
      <c r="BJ646" s="62"/>
      <c r="BK646" s="62"/>
      <c r="BL646" s="62"/>
      <c r="BM646" s="62"/>
    </row>
    <row r="647" spans="1:65" s="53" customFormat="1" x14ac:dyDescent="0.2">
      <c r="A647" s="2"/>
      <c r="B647" s="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62"/>
      <c r="AE647" s="317"/>
      <c r="AF647" s="317"/>
      <c r="AG647" s="317"/>
      <c r="AH647" s="317"/>
      <c r="AI647" s="317"/>
      <c r="AJ647" s="317"/>
      <c r="AK647" s="315"/>
      <c r="AL647" s="62"/>
      <c r="AM647" s="62"/>
      <c r="AN647" s="62"/>
      <c r="AO647" s="62"/>
      <c r="AP647" s="62"/>
      <c r="AQ647" s="62"/>
      <c r="AR647" s="62"/>
      <c r="AS647" s="62"/>
      <c r="AT647" s="62"/>
      <c r="AU647" s="62"/>
      <c r="AV647" s="62"/>
      <c r="AW647" s="62"/>
      <c r="AX647" s="62"/>
      <c r="AY647" s="62"/>
      <c r="AZ647" s="62"/>
      <c r="BA647" s="62"/>
      <c r="BB647" s="62"/>
      <c r="BC647" s="62"/>
      <c r="BD647" s="62"/>
      <c r="BE647" s="62"/>
      <c r="BF647" s="62"/>
      <c r="BG647" s="62"/>
      <c r="BH647" s="62"/>
      <c r="BI647" s="62"/>
      <c r="BJ647" s="62"/>
      <c r="BK647" s="62"/>
      <c r="BL647" s="62"/>
      <c r="BM647" s="62"/>
    </row>
    <row r="648" spans="1:65" s="53" customFormat="1" x14ac:dyDescent="0.2">
      <c r="A648" s="2"/>
      <c r="B648" s="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62"/>
      <c r="AE648" s="317"/>
      <c r="AF648" s="317"/>
      <c r="AG648" s="317"/>
      <c r="AH648" s="317"/>
      <c r="AI648" s="317"/>
      <c r="AJ648" s="317"/>
      <c r="AK648" s="315"/>
      <c r="AL648" s="62"/>
      <c r="AM648" s="62"/>
      <c r="AN648" s="62"/>
      <c r="AO648" s="62"/>
      <c r="AP648" s="62"/>
      <c r="AQ648" s="62"/>
      <c r="AR648" s="62"/>
      <c r="AS648" s="62"/>
      <c r="AT648" s="62"/>
      <c r="AU648" s="62"/>
      <c r="AV648" s="62"/>
      <c r="AW648" s="62"/>
      <c r="AX648" s="62"/>
      <c r="AY648" s="62"/>
      <c r="AZ648" s="62"/>
      <c r="BA648" s="62"/>
      <c r="BB648" s="62"/>
      <c r="BC648" s="62"/>
      <c r="BD648" s="62"/>
      <c r="BE648" s="62"/>
      <c r="BF648" s="62"/>
      <c r="BG648" s="62"/>
      <c r="BH648" s="62"/>
      <c r="BI648" s="62"/>
      <c r="BJ648" s="62"/>
      <c r="BK648" s="62"/>
      <c r="BL648" s="62"/>
      <c r="BM648" s="62"/>
    </row>
    <row r="649" spans="1:65" s="53" customFormat="1" x14ac:dyDescent="0.2">
      <c r="A649" s="2"/>
      <c r="B649" s="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62"/>
      <c r="AE649" s="317"/>
      <c r="AF649" s="317"/>
      <c r="AG649" s="317"/>
      <c r="AH649" s="317"/>
      <c r="AI649" s="317"/>
      <c r="AJ649" s="317"/>
      <c r="AK649" s="315"/>
      <c r="AL649" s="62"/>
      <c r="AM649" s="62"/>
      <c r="AN649" s="62"/>
      <c r="AO649" s="62"/>
      <c r="AP649" s="62"/>
      <c r="AQ649" s="62"/>
      <c r="AR649" s="62"/>
      <c r="AS649" s="62"/>
      <c r="AT649" s="62"/>
      <c r="AU649" s="62"/>
      <c r="AV649" s="62"/>
      <c r="AW649" s="62"/>
      <c r="AX649" s="62"/>
      <c r="AY649" s="62"/>
      <c r="AZ649" s="62"/>
      <c r="BA649" s="62"/>
      <c r="BB649" s="62"/>
      <c r="BC649" s="62"/>
      <c r="BD649" s="62"/>
      <c r="BE649" s="62"/>
      <c r="BF649" s="62"/>
      <c r="BG649" s="62"/>
      <c r="BH649" s="62"/>
      <c r="BI649" s="62"/>
      <c r="BJ649" s="62"/>
      <c r="BK649" s="62"/>
      <c r="BL649" s="62"/>
      <c r="BM649" s="62"/>
    </row>
    <row r="650" spans="1:65" s="53" customFormat="1" x14ac:dyDescent="0.2">
      <c r="A650" s="2"/>
      <c r="B650" s="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62"/>
      <c r="AE650" s="317"/>
      <c r="AF650" s="317"/>
      <c r="AG650" s="317"/>
      <c r="AH650" s="317"/>
      <c r="AI650" s="317"/>
      <c r="AJ650" s="317"/>
      <c r="AK650" s="315"/>
      <c r="AL650" s="62"/>
      <c r="AM650" s="62"/>
      <c r="AN650" s="62"/>
      <c r="AO650" s="62"/>
      <c r="AP650" s="62"/>
      <c r="AQ650" s="62"/>
      <c r="AR650" s="62"/>
      <c r="AS650" s="62"/>
      <c r="AT650" s="62"/>
      <c r="AU650" s="62"/>
      <c r="AV650" s="62"/>
      <c r="AW650" s="62"/>
      <c r="AX650" s="62"/>
      <c r="AY650" s="62"/>
      <c r="AZ650" s="62"/>
      <c r="BA650" s="62"/>
      <c r="BB650" s="62"/>
      <c r="BC650" s="62"/>
      <c r="BD650" s="62"/>
      <c r="BE650" s="62"/>
      <c r="BF650" s="62"/>
      <c r="BG650" s="62"/>
      <c r="BH650" s="62"/>
      <c r="BI650" s="62"/>
      <c r="BJ650" s="62"/>
      <c r="BK650" s="62"/>
      <c r="BL650" s="62"/>
      <c r="BM650" s="62"/>
    </row>
    <row r="651" spans="1:65" s="53" customFormat="1" x14ac:dyDescent="0.2">
      <c r="A651" s="2"/>
      <c r="B651" s="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62"/>
      <c r="AE651" s="317"/>
      <c r="AF651" s="317"/>
      <c r="AG651" s="317"/>
      <c r="AH651" s="317"/>
      <c r="AI651" s="317"/>
      <c r="AJ651" s="317"/>
      <c r="AK651" s="315"/>
      <c r="AL651" s="62"/>
      <c r="AM651" s="62"/>
      <c r="AN651" s="62"/>
      <c r="AO651" s="62"/>
      <c r="AP651" s="62"/>
      <c r="AQ651" s="62"/>
      <c r="AR651" s="62"/>
      <c r="AS651" s="62"/>
      <c r="AT651" s="62"/>
      <c r="AU651" s="62"/>
      <c r="AV651" s="62"/>
      <c r="AW651" s="62"/>
      <c r="AX651" s="62"/>
      <c r="AY651" s="62"/>
      <c r="AZ651" s="62"/>
      <c r="BA651" s="62"/>
      <c r="BB651" s="62"/>
      <c r="BC651" s="62"/>
      <c r="BD651" s="62"/>
      <c r="BE651" s="62"/>
      <c r="BF651" s="62"/>
      <c r="BG651" s="62"/>
      <c r="BH651" s="62"/>
      <c r="BI651" s="62"/>
      <c r="BJ651" s="62"/>
      <c r="BK651" s="62"/>
      <c r="BL651" s="62"/>
      <c r="BM651" s="62"/>
    </row>
    <row r="652" spans="1:65" s="53" customFormat="1" x14ac:dyDescent="0.2">
      <c r="A652" s="2"/>
      <c r="B652" s="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62"/>
      <c r="AE652" s="317"/>
      <c r="AF652" s="317"/>
      <c r="AG652" s="317"/>
      <c r="AH652" s="317"/>
      <c r="AI652" s="317"/>
      <c r="AJ652" s="317"/>
      <c r="AK652" s="315"/>
      <c r="AL652" s="62"/>
      <c r="AM652" s="62"/>
      <c r="AN652" s="62"/>
      <c r="AO652" s="62"/>
      <c r="AP652" s="62"/>
      <c r="AQ652" s="62"/>
      <c r="AR652" s="62"/>
      <c r="AS652" s="62"/>
      <c r="AT652" s="62"/>
      <c r="AU652" s="62"/>
      <c r="AV652" s="62"/>
      <c r="AW652" s="62"/>
      <c r="AX652" s="62"/>
      <c r="AY652" s="62"/>
      <c r="AZ652" s="62"/>
      <c r="BA652" s="62"/>
      <c r="BB652" s="62"/>
      <c r="BC652" s="62"/>
      <c r="BD652" s="62"/>
      <c r="BE652" s="62"/>
      <c r="BF652" s="62"/>
      <c r="BG652" s="62"/>
      <c r="BH652" s="62"/>
      <c r="BI652" s="62"/>
      <c r="BJ652" s="62"/>
      <c r="BK652" s="62"/>
      <c r="BL652" s="62"/>
      <c r="BM652" s="62"/>
    </row>
    <row r="653" spans="1:65" s="53" customFormat="1" x14ac:dyDescent="0.2">
      <c r="A653" s="2"/>
      <c r="B653" s="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62"/>
      <c r="AE653" s="317"/>
      <c r="AF653" s="317"/>
      <c r="AG653" s="317"/>
      <c r="AH653" s="317"/>
      <c r="AI653" s="317"/>
      <c r="AJ653" s="317"/>
      <c r="AK653" s="315"/>
      <c r="AL653" s="62"/>
      <c r="AM653" s="62"/>
      <c r="AN653" s="62"/>
      <c r="AO653" s="62"/>
      <c r="AP653" s="62"/>
      <c r="AQ653" s="62"/>
      <c r="AR653" s="62"/>
      <c r="AS653" s="62"/>
      <c r="AT653" s="62"/>
      <c r="AU653" s="62"/>
      <c r="AV653" s="62"/>
      <c r="AW653" s="62"/>
      <c r="AX653" s="62"/>
      <c r="AY653" s="62"/>
      <c r="AZ653" s="62"/>
      <c r="BA653" s="62"/>
      <c r="BB653" s="62"/>
      <c r="BC653" s="62"/>
      <c r="BD653" s="62"/>
      <c r="BE653" s="62"/>
      <c r="BF653" s="62"/>
      <c r="BG653" s="62"/>
      <c r="BH653" s="62"/>
      <c r="BI653" s="62"/>
      <c r="BJ653" s="62"/>
      <c r="BK653" s="62"/>
      <c r="BL653" s="62"/>
      <c r="BM653" s="62"/>
    </row>
    <row r="654" spans="1:65" s="53" customFormat="1" x14ac:dyDescent="0.2">
      <c r="A654" s="2"/>
      <c r="B654" s="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62"/>
      <c r="AE654" s="317"/>
      <c r="AF654" s="317"/>
      <c r="AG654" s="317"/>
      <c r="AH654" s="317"/>
      <c r="AI654" s="317"/>
      <c r="AJ654" s="317"/>
      <c r="AK654" s="315"/>
      <c r="AL654" s="62"/>
      <c r="AM654" s="62"/>
      <c r="AN654" s="62"/>
      <c r="AO654" s="62"/>
      <c r="AP654" s="62"/>
      <c r="AQ654" s="62"/>
      <c r="AR654" s="62"/>
      <c r="AS654" s="62"/>
      <c r="AT654" s="62"/>
      <c r="AU654" s="62"/>
      <c r="AV654" s="62"/>
      <c r="AW654" s="62"/>
      <c r="AX654" s="62"/>
      <c r="AY654" s="62"/>
      <c r="AZ654" s="62"/>
      <c r="BA654" s="62"/>
      <c r="BB654" s="62"/>
      <c r="BC654" s="62"/>
      <c r="BD654" s="62"/>
      <c r="BE654" s="62"/>
      <c r="BF654" s="62"/>
      <c r="BG654" s="62"/>
      <c r="BH654" s="62"/>
      <c r="BI654" s="62"/>
      <c r="BJ654" s="62"/>
      <c r="BK654" s="62"/>
      <c r="BL654" s="62"/>
      <c r="BM654" s="62"/>
    </row>
    <row r="655" spans="1:65" s="53" customFormat="1" x14ac:dyDescent="0.2">
      <c r="A655" s="2"/>
      <c r="B655" s="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62"/>
      <c r="AE655" s="317"/>
      <c r="AF655" s="317"/>
      <c r="AG655" s="317"/>
      <c r="AH655" s="317"/>
      <c r="AI655" s="317"/>
      <c r="AJ655" s="317"/>
      <c r="AK655" s="315"/>
      <c r="AL655" s="62"/>
      <c r="AM655" s="62"/>
      <c r="AN655" s="62"/>
      <c r="AO655" s="62"/>
      <c r="AP655" s="62"/>
      <c r="AQ655" s="62"/>
      <c r="AR655" s="62"/>
      <c r="AS655" s="62"/>
      <c r="AT655" s="62"/>
      <c r="AU655" s="62"/>
      <c r="AV655" s="62"/>
      <c r="AW655" s="62"/>
      <c r="AX655" s="62"/>
      <c r="AY655" s="62"/>
      <c r="AZ655" s="62"/>
      <c r="BA655" s="62"/>
      <c r="BB655" s="62"/>
      <c r="BC655" s="62"/>
      <c r="BD655" s="62"/>
      <c r="BE655" s="62"/>
      <c r="BF655" s="62"/>
      <c r="BG655" s="62"/>
      <c r="BH655" s="62"/>
      <c r="BI655" s="62"/>
      <c r="BJ655" s="62"/>
      <c r="BK655" s="62"/>
      <c r="BL655" s="62"/>
      <c r="BM655" s="62"/>
    </row>
    <row r="656" spans="1:65" s="53" customFormat="1" x14ac:dyDescent="0.2">
      <c r="A656" s="2"/>
      <c r="B656" s="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62"/>
      <c r="AE656" s="317"/>
      <c r="AF656" s="317"/>
      <c r="AG656" s="317"/>
      <c r="AH656" s="317"/>
      <c r="AI656" s="317"/>
      <c r="AJ656" s="317"/>
      <c r="AK656" s="315"/>
      <c r="AL656" s="62"/>
      <c r="AM656" s="62"/>
      <c r="AN656" s="62"/>
      <c r="AO656" s="62"/>
      <c r="AP656" s="62"/>
      <c r="AQ656" s="62"/>
      <c r="AR656" s="62"/>
      <c r="AS656" s="62"/>
      <c r="AT656" s="62"/>
      <c r="AU656" s="62"/>
      <c r="AV656" s="62"/>
      <c r="AW656" s="62"/>
      <c r="AX656" s="62"/>
      <c r="AY656" s="62"/>
      <c r="AZ656" s="62"/>
      <c r="BA656" s="62"/>
      <c r="BB656" s="62"/>
      <c r="BC656" s="62"/>
      <c r="BD656" s="62"/>
      <c r="BE656" s="62"/>
      <c r="BF656" s="62"/>
      <c r="BG656" s="62"/>
      <c r="BH656" s="62"/>
      <c r="BI656" s="62"/>
      <c r="BJ656" s="62"/>
      <c r="BK656" s="62"/>
      <c r="BL656" s="62"/>
      <c r="BM656" s="62"/>
    </row>
    <row r="657" spans="1:65" s="53" customFormat="1" x14ac:dyDescent="0.2">
      <c r="A657" s="2"/>
      <c r="B657" s="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62"/>
      <c r="AE657" s="317"/>
      <c r="AF657" s="317"/>
      <c r="AG657" s="317"/>
      <c r="AH657" s="317"/>
      <c r="AI657" s="317"/>
      <c r="AJ657" s="317"/>
      <c r="AK657" s="315"/>
      <c r="AL657" s="62"/>
      <c r="AM657" s="62"/>
      <c r="AN657" s="62"/>
      <c r="AO657" s="62"/>
      <c r="AP657" s="62"/>
      <c r="AQ657" s="62"/>
      <c r="AR657" s="62"/>
      <c r="AS657" s="62"/>
      <c r="AT657" s="62"/>
      <c r="AU657" s="62"/>
      <c r="AV657" s="62"/>
      <c r="AW657" s="62"/>
      <c r="AX657" s="62"/>
      <c r="AY657" s="62"/>
      <c r="AZ657" s="62"/>
      <c r="BA657" s="62"/>
      <c r="BB657" s="62"/>
      <c r="BC657" s="62"/>
      <c r="BD657" s="62"/>
      <c r="BE657" s="62"/>
      <c r="BF657" s="62"/>
      <c r="BG657" s="62"/>
      <c r="BH657" s="62"/>
      <c r="BI657" s="62"/>
      <c r="BJ657" s="62"/>
      <c r="BK657" s="62"/>
      <c r="BL657" s="62"/>
      <c r="BM657" s="62"/>
    </row>
    <row r="658" spans="1:65" s="53" customFormat="1" x14ac:dyDescent="0.2">
      <c r="A658" s="2"/>
      <c r="B658" s="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62"/>
      <c r="AE658" s="317"/>
      <c r="AF658" s="317"/>
      <c r="AG658" s="317"/>
      <c r="AH658" s="317"/>
      <c r="AI658" s="317"/>
      <c r="AJ658" s="317"/>
      <c r="AK658" s="315"/>
      <c r="AL658" s="62"/>
      <c r="AM658" s="62"/>
      <c r="AN658" s="62"/>
      <c r="AO658" s="62"/>
      <c r="AP658" s="62"/>
      <c r="AQ658" s="62"/>
      <c r="AR658" s="62"/>
      <c r="AS658" s="62"/>
      <c r="AT658" s="62"/>
      <c r="AU658" s="62"/>
      <c r="AV658" s="62"/>
      <c r="AW658" s="62"/>
      <c r="AX658" s="62"/>
      <c r="AY658" s="62"/>
      <c r="AZ658" s="62"/>
      <c r="BA658" s="62"/>
      <c r="BB658" s="62"/>
      <c r="BC658" s="62"/>
      <c r="BD658" s="62"/>
      <c r="BE658" s="62"/>
      <c r="BF658" s="62"/>
      <c r="BG658" s="62"/>
      <c r="BH658" s="62"/>
      <c r="BI658" s="62"/>
      <c r="BJ658" s="62"/>
      <c r="BK658" s="62"/>
      <c r="BL658" s="62"/>
      <c r="BM658" s="62"/>
    </row>
    <row r="659" spans="1:65" s="53" customFormat="1" x14ac:dyDescent="0.2">
      <c r="A659" s="2"/>
      <c r="B659" s="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62"/>
      <c r="AE659" s="317"/>
      <c r="AF659" s="317"/>
      <c r="AG659" s="317"/>
      <c r="AH659" s="317"/>
      <c r="AI659" s="317"/>
      <c r="AJ659" s="317"/>
      <c r="AK659" s="315"/>
      <c r="AL659" s="62"/>
      <c r="AM659" s="62"/>
      <c r="AN659" s="62"/>
      <c r="AO659" s="62"/>
      <c r="AP659" s="62"/>
      <c r="AQ659" s="62"/>
      <c r="AR659" s="62"/>
      <c r="AS659" s="62"/>
      <c r="AT659" s="62"/>
      <c r="AU659" s="62"/>
      <c r="AV659" s="62"/>
      <c r="AW659" s="62"/>
      <c r="AX659" s="62"/>
      <c r="AY659" s="62"/>
      <c r="AZ659" s="62"/>
      <c r="BA659" s="62"/>
      <c r="BB659" s="62"/>
      <c r="BC659" s="62"/>
      <c r="BD659" s="62"/>
      <c r="BE659" s="62"/>
      <c r="BF659" s="62"/>
      <c r="BG659" s="62"/>
      <c r="BH659" s="62"/>
      <c r="BI659" s="62"/>
      <c r="BJ659" s="62"/>
      <c r="BK659" s="62"/>
      <c r="BL659" s="62"/>
      <c r="BM659" s="62"/>
    </row>
    <row r="660" spans="1:65" s="53" customFormat="1" x14ac:dyDescent="0.2">
      <c r="A660" s="2"/>
      <c r="B660" s="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62"/>
      <c r="AE660" s="317"/>
      <c r="AF660" s="317"/>
      <c r="AG660" s="317"/>
      <c r="AH660" s="317"/>
      <c r="AI660" s="317"/>
      <c r="AJ660" s="317"/>
      <c r="AK660" s="315"/>
      <c r="AL660" s="62"/>
      <c r="AM660" s="62"/>
      <c r="AN660" s="62"/>
      <c r="AO660" s="62"/>
      <c r="AP660" s="62"/>
      <c r="AQ660" s="62"/>
      <c r="AR660" s="62"/>
      <c r="AS660" s="62"/>
      <c r="AT660" s="62"/>
      <c r="AU660" s="62"/>
      <c r="AV660" s="62"/>
      <c r="AW660" s="62"/>
      <c r="AX660" s="62"/>
      <c r="AY660" s="62"/>
      <c r="AZ660" s="62"/>
      <c r="BA660" s="62"/>
      <c r="BB660" s="62"/>
      <c r="BC660" s="62"/>
      <c r="BD660" s="62"/>
      <c r="BE660" s="62"/>
      <c r="BF660" s="62"/>
      <c r="BG660" s="62"/>
      <c r="BH660" s="62"/>
      <c r="BI660" s="62"/>
      <c r="BJ660" s="62"/>
      <c r="BK660" s="62"/>
      <c r="BL660" s="62"/>
      <c r="BM660" s="62"/>
    </row>
    <row r="661" spans="1:65" s="53" customFormat="1" x14ac:dyDescent="0.2">
      <c r="A661" s="2"/>
      <c r="B661" s="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62"/>
      <c r="AE661" s="317"/>
      <c r="AF661" s="317"/>
      <c r="AG661" s="317"/>
      <c r="AH661" s="317"/>
      <c r="AI661" s="317"/>
      <c r="AJ661" s="317"/>
      <c r="AK661" s="315"/>
      <c r="AL661" s="62"/>
      <c r="AM661" s="62"/>
      <c r="AN661" s="62"/>
      <c r="AO661" s="62"/>
      <c r="AP661" s="62"/>
      <c r="AQ661" s="62"/>
      <c r="AR661" s="62"/>
      <c r="AS661" s="62"/>
      <c r="AT661" s="62"/>
      <c r="AU661" s="62"/>
      <c r="AV661" s="62"/>
      <c r="AW661" s="62"/>
      <c r="AX661" s="62"/>
      <c r="AY661" s="62"/>
      <c r="AZ661" s="62"/>
      <c r="BA661" s="62"/>
      <c r="BB661" s="62"/>
      <c r="BC661" s="62"/>
      <c r="BD661" s="62"/>
      <c r="BE661" s="62"/>
      <c r="BF661" s="62"/>
      <c r="BG661" s="62"/>
      <c r="BH661" s="62"/>
      <c r="BI661" s="62"/>
      <c r="BJ661" s="62"/>
      <c r="BK661" s="62"/>
      <c r="BL661" s="62"/>
      <c r="BM661" s="62"/>
    </row>
    <row r="662" spans="1:65" s="53" customFormat="1" x14ac:dyDescent="0.2">
      <c r="A662" s="2"/>
      <c r="B662" s="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62"/>
      <c r="AE662" s="317"/>
      <c r="AF662" s="317"/>
      <c r="AG662" s="317"/>
      <c r="AH662" s="317"/>
      <c r="AI662" s="317"/>
      <c r="AJ662" s="317"/>
      <c r="AK662" s="315"/>
      <c r="AL662" s="62"/>
      <c r="AM662" s="62"/>
      <c r="AN662" s="62"/>
      <c r="AO662" s="62"/>
      <c r="AP662" s="62"/>
      <c r="AQ662" s="62"/>
      <c r="AR662" s="62"/>
      <c r="AS662" s="62"/>
      <c r="AT662" s="62"/>
      <c r="AU662" s="62"/>
      <c r="AV662" s="62"/>
      <c r="AW662" s="62"/>
      <c r="AX662" s="62"/>
      <c r="AY662" s="62"/>
      <c r="AZ662" s="62"/>
      <c r="BA662" s="62"/>
      <c r="BB662" s="62"/>
      <c r="BC662" s="62"/>
      <c r="BD662" s="62"/>
      <c r="BE662" s="62"/>
      <c r="BF662" s="62"/>
      <c r="BG662" s="62"/>
      <c r="BH662" s="62"/>
      <c r="BI662" s="62"/>
      <c r="BJ662" s="62"/>
      <c r="BK662" s="62"/>
      <c r="BL662" s="62"/>
      <c r="BM662" s="62"/>
    </row>
    <row r="663" spans="1:65" s="53" customFormat="1" x14ac:dyDescent="0.2">
      <c r="A663" s="2"/>
      <c r="B663" s="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62"/>
      <c r="AE663" s="317"/>
      <c r="AF663" s="317"/>
      <c r="AG663" s="317"/>
      <c r="AH663" s="317"/>
      <c r="AI663" s="317"/>
      <c r="AJ663" s="317"/>
      <c r="AK663" s="315"/>
      <c r="AL663" s="62"/>
      <c r="AM663" s="62"/>
      <c r="AN663" s="62"/>
      <c r="AO663" s="62"/>
      <c r="AP663" s="62"/>
      <c r="AQ663" s="62"/>
      <c r="AR663" s="62"/>
      <c r="AS663" s="62"/>
      <c r="AT663" s="62"/>
      <c r="AU663" s="62"/>
      <c r="AV663" s="62"/>
      <c r="AW663" s="62"/>
      <c r="AX663" s="62"/>
      <c r="AY663" s="62"/>
      <c r="AZ663" s="62"/>
      <c r="BA663" s="62"/>
      <c r="BB663" s="62"/>
      <c r="BC663" s="62"/>
      <c r="BD663" s="62"/>
      <c r="BE663" s="62"/>
      <c r="BF663" s="62"/>
      <c r="BG663" s="62"/>
      <c r="BH663" s="62"/>
      <c r="BI663" s="62"/>
      <c r="BJ663" s="62"/>
      <c r="BK663" s="62"/>
      <c r="BL663" s="62"/>
      <c r="BM663" s="62"/>
    </row>
    <row r="664" spans="1:65" s="53" customFormat="1" x14ac:dyDescent="0.2">
      <c r="A664" s="2"/>
      <c r="B664" s="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62"/>
      <c r="AE664" s="317"/>
      <c r="AF664" s="317"/>
      <c r="AG664" s="317"/>
      <c r="AH664" s="317"/>
      <c r="AI664" s="317"/>
      <c r="AJ664" s="317"/>
      <c r="AK664" s="315"/>
      <c r="AL664" s="62"/>
      <c r="AM664" s="62"/>
      <c r="AN664" s="62"/>
      <c r="AO664" s="62"/>
      <c r="AP664" s="62"/>
      <c r="AQ664" s="62"/>
      <c r="AR664" s="62"/>
      <c r="AS664" s="62"/>
      <c r="AT664" s="62"/>
      <c r="AU664" s="62"/>
      <c r="AV664" s="62"/>
      <c r="AW664" s="62"/>
      <c r="AX664" s="62"/>
      <c r="AY664" s="62"/>
      <c r="AZ664" s="62"/>
      <c r="BA664" s="62"/>
      <c r="BB664" s="62"/>
      <c r="BC664" s="62"/>
      <c r="BD664" s="62"/>
      <c r="BE664" s="62"/>
      <c r="BF664" s="62"/>
      <c r="BG664" s="62"/>
      <c r="BH664" s="62"/>
      <c r="BI664" s="62"/>
      <c r="BJ664" s="62"/>
      <c r="BK664" s="62"/>
      <c r="BL664" s="62"/>
      <c r="BM664" s="62"/>
    </row>
    <row r="665" spans="1:65" s="53" customFormat="1" x14ac:dyDescent="0.2">
      <c r="A665" s="2"/>
      <c r="B665" s="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62"/>
      <c r="AE665" s="317"/>
      <c r="AF665" s="317"/>
      <c r="AG665" s="317"/>
      <c r="AH665" s="317"/>
      <c r="AI665" s="317"/>
      <c r="AJ665" s="317"/>
      <c r="AK665" s="315"/>
      <c r="AL665" s="62"/>
      <c r="AM665" s="62"/>
      <c r="AN665" s="62"/>
      <c r="AO665" s="62"/>
      <c r="AP665" s="62"/>
      <c r="AQ665" s="62"/>
      <c r="AR665" s="62"/>
      <c r="AS665" s="62"/>
      <c r="AT665" s="62"/>
      <c r="AU665" s="62"/>
      <c r="AV665" s="62"/>
      <c r="AW665" s="62"/>
      <c r="AX665" s="62"/>
      <c r="AY665" s="62"/>
      <c r="AZ665" s="62"/>
      <c r="BA665" s="62"/>
      <c r="BB665" s="62"/>
      <c r="BC665" s="62"/>
      <c r="BD665" s="62"/>
      <c r="BE665" s="62"/>
      <c r="BF665" s="62"/>
      <c r="BG665" s="62"/>
      <c r="BH665" s="62"/>
      <c r="BI665" s="62"/>
      <c r="BJ665" s="62"/>
      <c r="BK665" s="62"/>
      <c r="BL665" s="62"/>
      <c r="BM665" s="62"/>
    </row>
    <row r="666" spans="1:65" s="53" customFormat="1" x14ac:dyDescent="0.2">
      <c r="A666" s="2"/>
      <c r="B666" s="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62"/>
      <c r="AE666" s="317"/>
      <c r="AF666" s="317"/>
      <c r="AG666" s="317"/>
      <c r="AH666" s="317"/>
      <c r="AI666" s="317"/>
      <c r="AJ666" s="317"/>
      <c r="AK666" s="315"/>
      <c r="AL666" s="62"/>
      <c r="AM666" s="62"/>
      <c r="AN666" s="62"/>
      <c r="AO666" s="62"/>
      <c r="AP666" s="62"/>
      <c r="AQ666" s="62"/>
      <c r="AR666" s="62"/>
      <c r="AS666" s="62"/>
      <c r="AT666" s="62"/>
      <c r="AU666" s="62"/>
      <c r="AV666" s="62"/>
      <c r="AW666" s="62"/>
      <c r="AX666" s="62"/>
      <c r="AY666" s="62"/>
      <c r="AZ666" s="62"/>
      <c r="BA666" s="62"/>
      <c r="BB666" s="62"/>
      <c r="BC666" s="62"/>
      <c r="BD666" s="62"/>
      <c r="BE666" s="62"/>
      <c r="BF666" s="62"/>
      <c r="BG666" s="62"/>
      <c r="BH666" s="62"/>
      <c r="BI666" s="62"/>
      <c r="BJ666" s="62"/>
      <c r="BK666" s="62"/>
      <c r="BL666" s="62"/>
      <c r="BM666" s="62"/>
    </row>
    <row r="667" spans="1:65" s="53" customFormat="1" x14ac:dyDescent="0.2">
      <c r="A667" s="2"/>
      <c r="B667" s="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62"/>
      <c r="AE667" s="317"/>
      <c r="AF667" s="317"/>
      <c r="AG667" s="317"/>
      <c r="AH667" s="317"/>
      <c r="AI667" s="317"/>
      <c r="AJ667" s="317"/>
      <c r="AK667" s="315"/>
      <c r="AL667" s="62"/>
      <c r="AM667" s="62"/>
      <c r="AN667" s="62"/>
      <c r="AO667" s="62"/>
      <c r="AP667" s="62"/>
      <c r="AQ667" s="62"/>
      <c r="AR667" s="62"/>
      <c r="AS667" s="62"/>
      <c r="AT667" s="62"/>
      <c r="AU667" s="62"/>
      <c r="AV667" s="62"/>
      <c r="AW667" s="62"/>
      <c r="AX667" s="62"/>
      <c r="AY667" s="62"/>
      <c r="AZ667" s="62"/>
      <c r="BA667" s="62"/>
      <c r="BB667" s="62"/>
      <c r="BC667" s="62"/>
      <c r="BD667" s="62"/>
      <c r="BE667" s="62"/>
      <c r="BF667" s="62"/>
      <c r="BG667" s="62"/>
      <c r="BH667" s="62"/>
      <c r="BI667" s="62"/>
      <c r="BJ667" s="62"/>
      <c r="BK667" s="62"/>
      <c r="BL667" s="62"/>
      <c r="BM667" s="62"/>
    </row>
    <row r="668" spans="1:65" s="53" customFormat="1" x14ac:dyDescent="0.2">
      <c r="A668" s="2"/>
      <c r="B668" s="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62"/>
      <c r="AE668" s="317"/>
      <c r="AF668" s="317"/>
      <c r="AG668" s="317"/>
      <c r="AH668" s="317"/>
      <c r="AI668" s="317"/>
      <c r="AJ668" s="317"/>
      <c r="AK668" s="315"/>
      <c r="AL668" s="62"/>
      <c r="AM668" s="62"/>
      <c r="AN668" s="62"/>
      <c r="AO668" s="62"/>
      <c r="AP668" s="62"/>
      <c r="AQ668" s="62"/>
      <c r="AR668" s="62"/>
      <c r="AS668" s="62"/>
      <c r="AT668" s="62"/>
      <c r="AU668" s="62"/>
      <c r="AV668" s="62"/>
      <c r="AW668" s="62"/>
      <c r="AX668" s="62"/>
      <c r="AY668" s="62"/>
      <c r="AZ668" s="62"/>
      <c r="BA668" s="62"/>
      <c r="BB668" s="62"/>
      <c r="BC668" s="62"/>
      <c r="BD668" s="62"/>
      <c r="BE668" s="62"/>
      <c r="BF668" s="62"/>
      <c r="BG668" s="62"/>
      <c r="BH668" s="62"/>
      <c r="BI668" s="62"/>
      <c r="BJ668" s="62"/>
      <c r="BK668" s="62"/>
      <c r="BL668" s="62"/>
      <c r="BM668" s="62"/>
    </row>
    <row r="669" spans="1:65" s="53" customFormat="1" x14ac:dyDescent="0.2">
      <c r="A669" s="2"/>
      <c r="B669" s="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62"/>
      <c r="AE669" s="317"/>
      <c r="AF669" s="317"/>
      <c r="AG669" s="317"/>
      <c r="AH669" s="317"/>
      <c r="AI669" s="317"/>
      <c r="AJ669" s="317"/>
      <c r="AK669" s="315"/>
      <c r="AL669" s="62"/>
      <c r="AM669" s="62"/>
      <c r="AN669" s="62"/>
      <c r="AO669" s="62"/>
      <c r="AP669" s="62"/>
      <c r="AQ669" s="62"/>
      <c r="AR669" s="62"/>
      <c r="AS669" s="62"/>
      <c r="AT669" s="62"/>
      <c r="AU669" s="62"/>
      <c r="AV669" s="62"/>
      <c r="AW669" s="62"/>
      <c r="AX669" s="62"/>
      <c r="AY669" s="62"/>
      <c r="AZ669" s="62"/>
      <c r="BA669" s="62"/>
      <c r="BB669" s="62"/>
      <c r="BC669" s="62"/>
      <c r="BD669" s="62"/>
      <c r="BE669" s="62"/>
      <c r="BF669" s="62"/>
      <c r="BG669" s="62"/>
      <c r="BH669" s="62"/>
      <c r="BI669" s="62"/>
      <c r="BJ669" s="62"/>
      <c r="BK669" s="62"/>
      <c r="BL669" s="62"/>
      <c r="BM669" s="62"/>
    </row>
    <row r="670" spans="1:65" s="53" customFormat="1" x14ac:dyDescent="0.2">
      <c r="A670" s="2"/>
      <c r="B670" s="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62"/>
      <c r="AE670" s="317"/>
      <c r="AF670" s="317"/>
      <c r="AG670" s="317"/>
      <c r="AH670" s="317"/>
      <c r="AI670" s="317"/>
      <c r="AJ670" s="317"/>
      <c r="AK670" s="315"/>
      <c r="AL670" s="62"/>
      <c r="AM670" s="62"/>
      <c r="AN670" s="62"/>
      <c r="AO670" s="62"/>
      <c r="AP670" s="62"/>
      <c r="AQ670" s="62"/>
      <c r="AR670" s="62"/>
      <c r="AS670" s="62"/>
      <c r="AT670" s="62"/>
      <c r="AU670" s="62"/>
      <c r="AV670" s="62"/>
      <c r="AW670" s="62"/>
      <c r="AX670" s="62"/>
      <c r="AY670" s="62"/>
      <c r="AZ670" s="62"/>
      <c r="BA670" s="62"/>
      <c r="BB670" s="62"/>
      <c r="BC670" s="62"/>
      <c r="BD670" s="62"/>
      <c r="BE670" s="62"/>
      <c r="BF670" s="62"/>
      <c r="BG670" s="62"/>
      <c r="BH670" s="62"/>
      <c r="BI670" s="62"/>
      <c r="BJ670" s="62"/>
      <c r="BK670" s="62"/>
      <c r="BL670" s="62"/>
      <c r="BM670" s="62"/>
    </row>
    <row r="671" spans="1:65" s="53" customFormat="1" x14ac:dyDescent="0.2">
      <c r="A671" s="2"/>
      <c r="B671" s="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62"/>
      <c r="AE671" s="317"/>
      <c r="AF671" s="317"/>
      <c r="AG671" s="317"/>
      <c r="AH671" s="317"/>
      <c r="AI671" s="317"/>
      <c r="AJ671" s="317"/>
      <c r="AK671" s="315"/>
      <c r="AL671" s="62"/>
      <c r="AM671" s="62"/>
      <c r="AN671" s="62"/>
      <c r="AO671" s="62"/>
      <c r="AP671" s="62"/>
      <c r="AQ671" s="62"/>
      <c r="AR671" s="62"/>
      <c r="AS671" s="62"/>
      <c r="AT671" s="62"/>
      <c r="AU671" s="62"/>
      <c r="AV671" s="62"/>
      <c r="AW671" s="62"/>
      <c r="AX671" s="62"/>
      <c r="AY671" s="62"/>
      <c r="AZ671" s="62"/>
      <c r="BA671" s="62"/>
      <c r="BB671" s="62"/>
      <c r="BC671" s="62"/>
      <c r="BD671" s="62"/>
      <c r="BE671" s="62"/>
      <c r="BF671" s="62"/>
      <c r="BG671" s="62"/>
      <c r="BH671" s="62"/>
      <c r="BI671" s="62"/>
      <c r="BJ671" s="62"/>
      <c r="BK671" s="62"/>
      <c r="BL671" s="62"/>
      <c r="BM671" s="62"/>
    </row>
    <row r="672" spans="1:65" s="53" customFormat="1" x14ac:dyDescent="0.2">
      <c r="A672" s="2"/>
      <c r="B672" s="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62"/>
      <c r="AE672" s="317"/>
      <c r="AF672" s="317"/>
      <c r="AG672" s="317"/>
      <c r="AH672" s="317"/>
      <c r="AI672" s="317"/>
      <c r="AJ672" s="317"/>
      <c r="AK672" s="315"/>
      <c r="AL672" s="62"/>
      <c r="AM672" s="62"/>
      <c r="AN672" s="62"/>
      <c r="AO672" s="62"/>
      <c r="AP672" s="62"/>
      <c r="AQ672" s="62"/>
      <c r="AR672" s="62"/>
      <c r="AS672" s="62"/>
      <c r="AT672" s="62"/>
      <c r="AU672" s="62"/>
      <c r="AV672" s="62"/>
      <c r="AW672" s="62"/>
      <c r="AX672" s="62"/>
      <c r="AY672" s="62"/>
      <c r="AZ672" s="62"/>
      <c r="BA672" s="62"/>
      <c r="BB672" s="62"/>
      <c r="BC672" s="62"/>
      <c r="BD672" s="62"/>
      <c r="BE672" s="62"/>
      <c r="BF672" s="62"/>
      <c r="BG672" s="62"/>
      <c r="BH672" s="62"/>
      <c r="BI672" s="62"/>
      <c r="BJ672" s="62"/>
      <c r="BK672" s="62"/>
      <c r="BL672" s="62"/>
      <c r="BM672" s="62"/>
    </row>
    <row r="673" spans="1:65" s="53" customFormat="1" x14ac:dyDescent="0.2">
      <c r="A673" s="2"/>
      <c r="B673" s="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62"/>
      <c r="AE673" s="317"/>
      <c r="AF673" s="317"/>
      <c r="AG673" s="317"/>
      <c r="AH673" s="317"/>
      <c r="AI673" s="317"/>
      <c r="AJ673" s="317"/>
      <c r="AK673" s="315"/>
      <c r="AL673" s="62"/>
      <c r="AM673" s="62"/>
      <c r="AN673" s="62"/>
      <c r="AO673" s="62"/>
      <c r="AP673" s="62"/>
      <c r="AQ673" s="62"/>
      <c r="AR673" s="62"/>
      <c r="AS673" s="62"/>
      <c r="AT673" s="62"/>
      <c r="AU673" s="62"/>
      <c r="AV673" s="62"/>
      <c r="AW673" s="62"/>
      <c r="AX673" s="62"/>
      <c r="AY673" s="62"/>
      <c r="AZ673" s="62"/>
      <c r="BA673" s="62"/>
      <c r="BB673" s="62"/>
      <c r="BC673" s="62"/>
      <c r="BD673" s="62"/>
      <c r="BE673" s="62"/>
      <c r="BF673" s="62"/>
      <c r="BG673" s="62"/>
      <c r="BH673" s="62"/>
      <c r="BI673" s="62"/>
      <c r="BJ673" s="62"/>
      <c r="BK673" s="62"/>
      <c r="BL673" s="62"/>
      <c r="BM673" s="62"/>
    </row>
    <row r="674" spans="1:65" s="53" customFormat="1" x14ac:dyDescent="0.2">
      <c r="A674" s="2"/>
      <c r="B674" s="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62"/>
      <c r="AE674" s="317"/>
      <c r="AF674" s="317"/>
      <c r="AG674" s="317"/>
      <c r="AH674" s="317"/>
      <c r="AI674" s="317"/>
      <c r="AJ674" s="317"/>
      <c r="AK674" s="315"/>
      <c r="AL674" s="62"/>
      <c r="AM674" s="62"/>
      <c r="AN674" s="62"/>
      <c r="AO674" s="62"/>
      <c r="AP674" s="62"/>
      <c r="AQ674" s="62"/>
      <c r="AR674" s="62"/>
      <c r="AS674" s="62"/>
      <c r="AT674" s="62"/>
      <c r="AU674" s="62"/>
      <c r="AV674" s="62"/>
      <c r="AW674" s="62"/>
      <c r="AX674" s="62"/>
      <c r="AY674" s="62"/>
      <c r="AZ674" s="62"/>
      <c r="BA674" s="62"/>
      <c r="BB674" s="62"/>
      <c r="BC674" s="62"/>
      <c r="BD674" s="62"/>
      <c r="BE674" s="62"/>
      <c r="BF674" s="62"/>
      <c r="BG674" s="62"/>
      <c r="BH674" s="62"/>
      <c r="BI674" s="62"/>
      <c r="BJ674" s="62"/>
      <c r="BK674" s="62"/>
      <c r="BL674" s="62"/>
      <c r="BM674" s="62"/>
    </row>
    <row r="675" spans="1:65" s="53" customFormat="1" x14ac:dyDescent="0.2">
      <c r="A675" s="2"/>
      <c r="B675" s="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62"/>
      <c r="AE675" s="317"/>
      <c r="AF675" s="317"/>
      <c r="AG675" s="317"/>
      <c r="AH675" s="317"/>
      <c r="AI675" s="317"/>
      <c r="AJ675" s="317"/>
      <c r="AK675" s="315"/>
      <c r="AL675" s="62"/>
      <c r="AM675" s="62"/>
      <c r="AN675" s="62"/>
      <c r="AO675" s="62"/>
      <c r="AP675" s="62"/>
      <c r="AQ675" s="62"/>
      <c r="AR675" s="62"/>
      <c r="AS675" s="62"/>
      <c r="AT675" s="62"/>
      <c r="AU675" s="62"/>
      <c r="AV675" s="62"/>
      <c r="AW675" s="62"/>
      <c r="AX675" s="62"/>
      <c r="AY675" s="62"/>
      <c r="AZ675" s="62"/>
      <c r="BA675" s="62"/>
      <c r="BB675" s="62"/>
      <c r="BC675" s="62"/>
      <c r="BD675" s="62"/>
      <c r="BE675" s="62"/>
      <c r="BF675" s="62"/>
      <c r="BG675" s="62"/>
      <c r="BH675" s="62"/>
      <c r="BI675" s="62"/>
      <c r="BJ675" s="62"/>
      <c r="BK675" s="62"/>
      <c r="BL675" s="62"/>
      <c r="BM675" s="62"/>
    </row>
    <row r="676" spans="1:65" s="53" customFormat="1" x14ac:dyDescent="0.2">
      <c r="A676" s="2"/>
      <c r="B676" s="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62"/>
      <c r="AE676" s="317"/>
      <c r="AF676" s="317"/>
      <c r="AG676" s="317"/>
      <c r="AH676" s="317"/>
      <c r="AI676" s="317"/>
      <c r="AJ676" s="317"/>
      <c r="AK676" s="315"/>
      <c r="AL676" s="62"/>
      <c r="AM676" s="62"/>
      <c r="AN676" s="62"/>
      <c r="AO676" s="62"/>
      <c r="AP676" s="62"/>
      <c r="AQ676" s="62"/>
      <c r="AR676" s="62"/>
      <c r="AS676" s="62"/>
      <c r="AT676" s="62"/>
      <c r="AU676" s="62"/>
      <c r="AV676" s="62"/>
      <c r="AW676" s="62"/>
      <c r="AX676" s="62"/>
      <c r="AY676" s="62"/>
      <c r="AZ676" s="62"/>
      <c r="BA676" s="62"/>
      <c r="BB676" s="62"/>
      <c r="BC676" s="62"/>
      <c r="BD676" s="62"/>
      <c r="BE676" s="62"/>
      <c r="BF676" s="62"/>
      <c r="BG676" s="62"/>
      <c r="BH676" s="62"/>
      <c r="BI676" s="62"/>
      <c r="BJ676" s="62"/>
      <c r="BK676" s="62"/>
      <c r="BL676" s="62"/>
      <c r="BM676" s="62"/>
    </row>
    <row r="677" spans="1:65" s="53" customFormat="1" x14ac:dyDescent="0.2">
      <c r="A677" s="2"/>
      <c r="B677" s="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62"/>
      <c r="AE677" s="317"/>
      <c r="AF677" s="317"/>
      <c r="AG677" s="317"/>
      <c r="AH677" s="317"/>
      <c r="AI677" s="317"/>
      <c r="AJ677" s="317"/>
      <c r="AK677" s="315"/>
      <c r="AL677" s="62"/>
      <c r="AM677" s="62"/>
      <c r="AN677" s="62"/>
      <c r="AO677" s="62"/>
      <c r="AP677" s="62"/>
      <c r="AQ677" s="62"/>
      <c r="AR677" s="62"/>
      <c r="AS677" s="62"/>
      <c r="AT677" s="62"/>
      <c r="AU677" s="62"/>
      <c r="AV677" s="62"/>
      <c r="AW677" s="62"/>
      <c r="AX677" s="62"/>
      <c r="AY677" s="62"/>
      <c r="AZ677" s="62"/>
      <c r="BA677" s="62"/>
      <c r="BB677" s="62"/>
      <c r="BC677" s="62"/>
      <c r="BD677" s="62"/>
      <c r="BE677" s="62"/>
      <c r="BF677" s="62"/>
      <c r="BG677" s="62"/>
      <c r="BH677" s="62"/>
      <c r="BI677" s="62"/>
      <c r="BJ677" s="62"/>
      <c r="BK677" s="62"/>
      <c r="BL677" s="62"/>
      <c r="BM677" s="62"/>
    </row>
    <row r="678" spans="1:65" s="53" customFormat="1" x14ac:dyDescent="0.2">
      <c r="A678" s="2"/>
      <c r="B678" s="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62"/>
      <c r="AE678" s="317"/>
      <c r="AF678" s="317"/>
      <c r="AG678" s="317"/>
      <c r="AH678" s="317"/>
      <c r="AI678" s="317"/>
      <c r="AJ678" s="317"/>
      <c r="AK678" s="315"/>
      <c r="AL678" s="62"/>
      <c r="AM678" s="62"/>
      <c r="AN678" s="62"/>
      <c r="AO678" s="62"/>
      <c r="AP678" s="62"/>
      <c r="AQ678" s="62"/>
      <c r="AR678" s="62"/>
      <c r="AS678" s="62"/>
      <c r="AT678" s="62"/>
      <c r="AU678" s="62"/>
      <c r="AV678" s="62"/>
      <c r="AW678" s="62"/>
      <c r="AX678" s="62"/>
      <c r="AY678" s="62"/>
      <c r="AZ678" s="62"/>
      <c r="BA678" s="62"/>
      <c r="BB678" s="62"/>
      <c r="BC678" s="62"/>
      <c r="BD678" s="62"/>
      <c r="BE678" s="62"/>
      <c r="BF678" s="62"/>
      <c r="BG678" s="62"/>
      <c r="BH678" s="62"/>
      <c r="BI678" s="62"/>
      <c r="BJ678" s="62"/>
      <c r="BK678" s="62"/>
      <c r="BL678" s="62"/>
      <c r="BM678" s="62"/>
    </row>
    <row r="679" spans="1:65" s="53" customFormat="1" x14ac:dyDescent="0.2">
      <c r="A679" s="2"/>
      <c r="B679" s="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62"/>
      <c r="AE679" s="317"/>
      <c r="AF679" s="317"/>
      <c r="AG679" s="317"/>
      <c r="AH679" s="317"/>
      <c r="AI679" s="317"/>
      <c r="AJ679" s="317"/>
      <c r="AK679" s="315"/>
      <c r="AL679" s="62"/>
      <c r="AM679" s="62"/>
      <c r="AN679" s="62"/>
      <c r="AO679" s="62"/>
      <c r="AP679" s="62"/>
      <c r="AQ679" s="62"/>
      <c r="AR679" s="62"/>
      <c r="AS679" s="62"/>
      <c r="AT679" s="62"/>
      <c r="AU679" s="62"/>
      <c r="AV679" s="62"/>
      <c r="AW679" s="62"/>
      <c r="AX679" s="62"/>
      <c r="AY679" s="62"/>
      <c r="AZ679" s="62"/>
      <c r="BA679" s="62"/>
      <c r="BB679" s="62"/>
      <c r="BC679" s="62"/>
      <c r="BD679" s="62"/>
      <c r="BE679" s="62"/>
      <c r="BF679" s="62"/>
      <c r="BG679" s="62"/>
      <c r="BH679" s="62"/>
      <c r="BI679" s="62"/>
      <c r="BJ679" s="62"/>
      <c r="BK679" s="62"/>
      <c r="BL679" s="62"/>
      <c r="BM679" s="62"/>
    </row>
    <row r="680" spans="1:65" s="53" customFormat="1" x14ac:dyDescent="0.2">
      <c r="A680" s="2"/>
      <c r="B680" s="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62"/>
      <c r="AE680" s="317"/>
      <c r="AF680" s="317"/>
      <c r="AG680" s="317"/>
      <c r="AH680" s="317"/>
      <c r="AI680" s="317"/>
      <c r="AJ680" s="317"/>
      <c r="AK680" s="315"/>
      <c r="AL680" s="62"/>
      <c r="AM680" s="62"/>
      <c r="AN680" s="62"/>
      <c r="AO680" s="62"/>
      <c r="AP680" s="62"/>
      <c r="AQ680" s="62"/>
      <c r="AR680" s="62"/>
      <c r="AS680" s="62"/>
      <c r="AT680" s="62"/>
      <c r="AU680" s="62"/>
      <c r="AV680" s="62"/>
      <c r="AW680" s="62"/>
      <c r="AX680" s="62"/>
      <c r="AY680" s="62"/>
      <c r="AZ680" s="62"/>
      <c r="BA680" s="62"/>
      <c r="BB680" s="62"/>
      <c r="BC680" s="62"/>
      <c r="BD680" s="62"/>
      <c r="BE680" s="62"/>
      <c r="BF680" s="62"/>
      <c r="BG680" s="62"/>
      <c r="BH680" s="62"/>
      <c r="BI680" s="62"/>
      <c r="BJ680" s="62"/>
      <c r="BK680" s="62"/>
      <c r="BL680" s="62"/>
      <c r="BM680" s="62"/>
    </row>
    <row r="681" spans="1:65" s="53" customFormat="1" x14ac:dyDescent="0.2">
      <c r="A681" s="2"/>
      <c r="B681" s="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62"/>
      <c r="AE681" s="317"/>
      <c r="AF681" s="317"/>
      <c r="AG681" s="317"/>
      <c r="AH681" s="317"/>
      <c r="AI681" s="317"/>
      <c r="AJ681" s="317"/>
      <c r="AK681" s="315"/>
      <c r="AL681" s="62"/>
      <c r="AM681" s="62"/>
      <c r="AN681" s="62"/>
      <c r="AO681" s="62"/>
      <c r="AP681" s="62"/>
      <c r="AQ681" s="62"/>
      <c r="AR681" s="62"/>
      <c r="AS681" s="62"/>
      <c r="AT681" s="62"/>
      <c r="AU681" s="62"/>
      <c r="AV681" s="62"/>
      <c r="AW681" s="62"/>
      <c r="AX681" s="62"/>
      <c r="AY681" s="62"/>
      <c r="AZ681" s="62"/>
      <c r="BA681" s="62"/>
      <c r="BB681" s="62"/>
      <c r="BC681" s="62"/>
      <c r="BD681" s="62"/>
      <c r="BE681" s="62"/>
      <c r="BF681" s="62"/>
      <c r="BG681" s="62"/>
      <c r="BH681" s="62"/>
      <c r="BI681" s="62"/>
      <c r="BJ681" s="62"/>
      <c r="BK681" s="62"/>
      <c r="BL681" s="62"/>
      <c r="BM681" s="62"/>
    </row>
    <row r="682" spans="1:65" s="53" customFormat="1" x14ac:dyDescent="0.2">
      <c r="A682" s="2"/>
      <c r="B682" s="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62"/>
      <c r="AE682" s="317"/>
      <c r="AF682" s="317"/>
      <c r="AG682" s="317"/>
      <c r="AH682" s="317"/>
      <c r="AI682" s="317"/>
      <c r="AJ682" s="317"/>
      <c r="AK682" s="315"/>
      <c r="AL682" s="62"/>
      <c r="AM682" s="62"/>
      <c r="AN682" s="62"/>
      <c r="AO682" s="62"/>
      <c r="AP682" s="62"/>
      <c r="AQ682" s="62"/>
      <c r="AR682" s="62"/>
      <c r="AS682" s="62"/>
      <c r="AT682" s="62"/>
      <c r="AU682" s="62"/>
      <c r="AV682" s="62"/>
      <c r="AW682" s="62"/>
      <c r="AX682" s="62"/>
      <c r="AY682" s="62"/>
      <c r="AZ682" s="62"/>
      <c r="BA682" s="62"/>
      <c r="BB682" s="62"/>
      <c r="BC682" s="62"/>
      <c r="BD682" s="62"/>
      <c r="BE682" s="62"/>
      <c r="BF682" s="62"/>
      <c r="BG682" s="62"/>
      <c r="BH682" s="62"/>
      <c r="BI682" s="62"/>
      <c r="BJ682" s="62"/>
      <c r="BK682" s="62"/>
      <c r="BL682" s="62"/>
      <c r="BM682" s="62"/>
    </row>
    <row r="683" spans="1:65" s="53" customFormat="1" x14ac:dyDescent="0.2">
      <c r="A683" s="2"/>
      <c r="B683" s="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62"/>
      <c r="AE683" s="317"/>
      <c r="AF683" s="317"/>
      <c r="AG683" s="317"/>
      <c r="AH683" s="317"/>
      <c r="AI683" s="317"/>
      <c r="AJ683" s="317"/>
      <c r="AK683" s="315"/>
      <c r="AL683" s="62"/>
      <c r="AM683" s="62"/>
      <c r="AN683" s="62"/>
      <c r="AO683" s="62"/>
      <c r="AP683" s="62"/>
      <c r="AQ683" s="62"/>
      <c r="AR683" s="62"/>
      <c r="AS683" s="62"/>
      <c r="AT683" s="62"/>
      <c r="AU683" s="62"/>
      <c r="AV683" s="62"/>
      <c r="AW683" s="62"/>
      <c r="AX683" s="62"/>
      <c r="AY683" s="62"/>
      <c r="AZ683" s="62"/>
      <c r="BA683" s="62"/>
      <c r="BB683" s="62"/>
      <c r="BC683" s="62"/>
      <c r="BD683" s="62"/>
      <c r="BE683" s="62"/>
      <c r="BF683" s="62"/>
      <c r="BG683" s="62"/>
      <c r="BH683" s="62"/>
      <c r="BI683" s="62"/>
      <c r="BJ683" s="62"/>
      <c r="BK683" s="62"/>
      <c r="BL683" s="62"/>
      <c r="BM683" s="62"/>
    </row>
    <row r="684" spans="1:65" s="53" customFormat="1" x14ac:dyDescent="0.2">
      <c r="A684" s="2"/>
      <c r="B684" s="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62"/>
      <c r="AE684" s="317"/>
      <c r="AF684" s="317"/>
      <c r="AG684" s="317"/>
      <c r="AH684" s="317"/>
      <c r="AI684" s="317"/>
      <c r="AJ684" s="317"/>
      <c r="AK684" s="315"/>
      <c r="AL684" s="62"/>
      <c r="AM684" s="62"/>
      <c r="AN684" s="62"/>
      <c r="AO684" s="62"/>
      <c r="AP684" s="62"/>
      <c r="AQ684" s="62"/>
      <c r="AR684" s="62"/>
      <c r="AS684" s="62"/>
      <c r="AT684" s="62"/>
      <c r="AU684" s="62"/>
      <c r="AV684" s="62"/>
      <c r="AW684" s="62"/>
      <c r="AX684" s="62"/>
      <c r="AY684" s="62"/>
      <c r="AZ684" s="62"/>
      <c r="BA684" s="62"/>
      <c r="BB684" s="62"/>
      <c r="BC684" s="62"/>
      <c r="BD684" s="62"/>
      <c r="BE684" s="62"/>
      <c r="BF684" s="62"/>
      <c r="BG684" s="62"/>
      <c r="BH684" s="62"/>
      <c r="BI684" s="62"/>
      <c r="BJ684" s="62"/>
      <c r="BK684" s="62"/>
      <c r="BL684" s="62"/>
      <c r="BM684" s="62"/>
    </row>
    <row r="685" spans="1:65" s="53" customFormat="1" x14ac:dyDescent="0.2">
      <c r="A685" s="2"/>
      <c r="B685" s="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62"/>
      <c r="AE685" s="317"/>
      <c r="AF685" s="317"/>
      <c r="AG685" s="317"/>
      <c r="AH685" s="317"/>
      <c r="AI685" s="317"/>
      <c r="AJ685" s="317"/>
      <c r="AK685" s="315"/>
      <c r="AL685" s="62"/>
      <c r="AM685" s="62"/>
      <c r="AN685" s="62"/>
      <c r="AO685" s="62"/>
      <c r="AP685" s="62"/>
      <c r="AQ685" s="62"/>
      <c r="AR685" s="62"/>
      <c r="AS685" s="62"/>
      <c r="AT685" s="62"/>
      <c r="AU685" s="62"/>
      <c r="AV685" s="62"/>
      <c r="AW685" s="62"/>
      <c r="AX685" s="62"/>
      <c r="AY685" s="62"/>
      <c r="AZ685" s="62"/>
      <c r="BA685" s="62"/>
      <c r="BB685" s="62"/>
      <c r="BC685" s="62"/>
      <c r="BD685" s="62"/>
      <c r="BE685" s="62"/>
      <c r="BF685" s="62"/>
      <c r="BG685" s="62"/>
      <c r="BH685" s="62"/>
      <c r="BI685" s="62"/>
      <c r="BJ685" s="62"/>
      <c r="BK685" s="62"/>
      <c r="BL685" s="62"/>
      <c r="BM685" s="62"/>
    </row>
    <row r="686" spans="1:65" s="53" customFormat="1" x14ac:dyDescent="0.2">
      <c r="A686" s="2"/>
      <c r="B686" s="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62"/>
      <c r="AE686" s="317"/>
      <c r="AF686" s="317"/>
      <c r="AG686" s="317"/>
      <c r="AH686" s="317"/>
      <c r="AI686" s="317"/>
      <c r="AJ686" s="317"/>
      <c r="AK686" s="315"/>
      <c r="AL686" s="62"/>
      <c r="AM686" s="62"/>
      <c r="AN686" s="62"/>
      <c r="AO686" s="62"/>
      <c r="AP686" s="62"/>
      <c r="AQ686" s="62"/>
      <c r="AR686" s="62"/>
      <c r="AS686" s="62"/>
      <c r="AT686" s="62"/>
      <c r="AU686" s="62"/>
      <c r="AV686" s="62"/>
      <c r="AW686" s="62"/>
      <c r="AX686" s="62"/>
      <c r="AY686" s="62"/>
      <c r="AZ686" s="62"/>
      <c r="BA686" s="62"/>
      <c r="BB686" s="62"/>
      <c r="BC686" s="62"/>
      <c r="BD686" s="62"/>
      <c r="BE686" s="62"/>
      <c r="BF686" s="62"/>
      <c r="BG686" s="62"/>
      <c r="BH686" s="62"/>
      <c r="BI686" s="62"/>
      <c r="BJ686" s="62"/>
      <c r="BK686" s="62"/>
      <c r="BL686" s="62"/>
      <c r="BM686" s="62"/>
    </row>
    <row r="687" spans="1:65" s="53" customFormat="1" x14ac:dyDescent="0.2">
      <c r="A687" s="2"/>
      <c r="B687" s="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62"/>
      <c r="AE687" s="317"/>
      <c r="AF687" s="317"/>
      <c r="AG687" s="317"/>
      <c r="AH687" s="317"/>
      <c r="AI687" s="317"/>
      <c r="AJ687" s="317"/>
      <c r="AK687" s="315"/>
      <c r="AL687" s="62"/>
      <c r="AM687" s="62"/>
      <c r="AN687" s="62"/>
      <c r="AO687" s="62"/>
      <c r="AP687" s="62"/>
      <c r="AQ687" s="62"/>
      <c r="AR687" s="62"/>
      <c r="AS687" s="62"/>
      <c r="AT687" s="62"/>
      <c r="AU687" s="62"/>
      <c r="AV687" s="62"/>
      <c r="AW687" s="62"/>
      <c r="AX687" s="62"/>
      <c r="AY687" s="62"/>
      <c r="AZ687" s="62"/>
      <c r="BA687" s="62"/>
      <c r="BB687" s="62"/>
      <c r="BC687" s="62"/>
      <c r="BD687" s="62"/>
      <c r="BE687" s="62"/>
      <c r="BF687" s="62"/>
      <c r="BG687" s="62"/>
      <c r="BH687" s="62"/>
      <c r="BI687" s="62"/>
      <c r="BJ687" s="62"/>
      <c r="BK687" s="62"/>
      <c r="BL687" s="62"/>
      <c r="BM687" s="62"/>
    </row>
    <row r="688" spans="1:65" s="53" customFormat="1" x14ac:dyDescent="0.2">
      <c r="A688" s="2"/>
      <c r="B688" s="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62"/>
      <c r="AE688" s="317"/>
      <c r="AF688" s="317"/>
      <c r="AG688" s="317"/>
      <c r="AH688" s="317"/>
      <c r="AI688" s="317"/>
      <c r="AJ688" s="317"/>
      <c r="AK688" s="315"/>
      <c r="AL688" s="62"/>
      <c r="AM688" s="62"/>
      <c r="AN688" s="62"/>
      <c r="AO688" s="62"/>
      <c r="AP688" s="62"/>
      <c r="AQ688" s="62"/>
      <c r="AR688" s="62"/>
      <c r="AS688" s="62"/>
      <c r="AT688" s="62"/>
      <c r="AU688" s="62"/>
      <c r="AV688" s="62"/>
      <c r="AW688" s="62"/>
      <c r="AX688" s="62"/>
      <c r="AY688" s="62"/>
      <c r="AZ688" s="62"/>
      <c r="BA688" s="62"/>
      <c r="BB688" s="62"/>
      <c r="BC688" s="62"/>
      <c r="BD688" s="62"/>
      <c r="BE688" s="62"/>
      <c r="BF688" s="62"/>
      <c r="BG688" s="62"/>
      <c r="BH688" s="62"/>
      <c r="BI688" s="62"/>
      <c r="BJ688" s="62"/>
      <c r="BK688" s="62"/>
      <c r="BL688" s="62"/>
      <c r="BM688" s="62"/>
    </row>
    <row r="689" spans="1:65" s="53" customFormat="1" x14ac:dyDescent="0.2">
      <c r="A689" s="2"/>
      <c r="B689" s="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62"/>
      <c r="AE689" s="317"/>
      <c r="AF689" s="317"/>
      <c r="AG689" s="317"/>
      <c r="AH689" s="317"/>
      <c r="AI689" s="317"/>
      <c r="AJ689" s="317"/>
      <c r="AK689" s="315"/>
      <c r="AL689" s="62"/>
      <c r="AM689" s="62"/>
      <c r="AN689" s="62"/>
      <c r="AO689" s="62"/>
      <c r="AP689" s="62"/>
      <c r="AQ689" s="62"/>
      <c r="AR689" s="62"/>
      <c r="AS689" s="62"/>
      <c r="AT689" s="62"/>
      <c r="AU689" s="62"/>
      <c r="AV689" s="62"/>
      <c r="AW689" s="62"/>
      <c r="AX689" s="62"/>
      <c r="AY689" s="62"/>
      <c r="AZ689" s="62"/>
      <c r="BA689" s="62"/>
      <c r="BB689" s="62"/>
      <c r="BC689" s="62"/>
      <c r="BD689" s="62"/>
      <c r="BE689" s="62"/>
      <c r="BF689" s="62"/>
      <c r="BG689" s="62"/>
      <c r="BH689" s="62"/>
      <c r="BI689" s="62"/>
      <c r="BJ689" s="62"/>
      <c r="BK689" s="62"/>
      <c r="BL689" s="62"/>
      <c r="BM689" s="62"/>
    </row>
    <row r="690" spans="1:65" s="53" customFormat="1" x14ac:dyDescent="0.2">
      <c r="A690" s="2"/>
      <c r="B690" s="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62"/>
      <c r="AE690" s="317"/>
      <c r="AF690" s="317"/>
      <c r="AG690" s="317"/>
      <c r="AH690" s="317"/>
      <c r="AI690" s="317"/>
      <c r="AJ690" s="317"/>
      <c r="AK690" s="315"/>
      <c r="AL690" s="62"/>
      <c r="AM690" s="62"/>
      <c r="AN690" s="62"/>
      <c r="AO690" s="62"/>
      <c r="AP690" s="62"/>
      <c r="AQ690" s="62"/>
      <c r="AR690" s="62"/>
      <c r="AS690" s="62"/>
      <c r="AT690" s="62"/>
      <c r="AU690" s="62"/>
      <c r="AV690" s="62"/>
      <c r="AW690" s="62"/>
      <c r="AX690" s="62"/>
      <c r="AY690" s="62"/>
      <c r="AZ690" s="62"/>
      <c r="BA690" s="62"/>
      <c r="BB690" s="62"/>
      <c r="BC690" s="62"/>
      <c r="BD690" s="62"/>
      <c r="BE690" s="62"/>
      <c r="BF690" s="62"/>
      <c r="BG690" s="62"/>
      <c r="BH690" s="62"/>
      <c r="BI690" s="62"/>
      <c r="BJ690" s="62"/>
      <c r="BK690" s="62"/>
      <c r="BL690" s="62"/>
      <c r="BM690" s="62"/>
    </row>
    <row r="691" spans="1:65" s="53" customFormat="1" x14ac:dyDescent="0.2">
      <c r="A691" s="2"/>
      <c r="B691" s="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62"/>
      <c r="AE691" s="317"/>
      <c r="AF691" s="317"/>
      <c r="AG691" s="317"/>
      <c r="AH691" s="317"/>
      <c r="AI691" s="317"/>
      <c r="AJ691" s="317"/>
      <c r="AK691" s="315"/>
      <c r="AL691" s="62"/>
      <c r="AM691" s="62"/>
      <c r="AN691" s="62"/>
      <c r="AO691" s="62"/>
      <c r="AP691" s="62"/>
      <c r="AQ691" s="62"/>
      <c r="AR691" s="62"/>
      <c r="AS691" s="62"/>
      <c r="AT691" s="62"/>
      <c r="AU691" s="62"/>
      <c r="AV691" s="62"/>
      <c r="AW691" s="62"/>
      <c r="AX691" s="62"/>
      <c r="AY691" s="62"/>
      <c r="AZ691" s="62"/>
      <c r="BA691" s="62"/>
      <c r="BB691" s="62"/>
      <c r="BC691" s="62"/>
      <c r="BD691" s="62"/>
      <c r="BE691" s="62"/>
      <c r="BF691" s="62"/>
      <c r="BG691" s="62"/>
      <c r="BH691" s="62"/>
      <c r="BI691" s="62"/>
      <c r="BJ691" s="62"/>
      <c r="BK691" s="62"/>
      <c r="BL691" s="62"/>
      <c r="BM691" s="62"/>
    </row>
    <row r="692" spans="1:65" s="53" customFormat="1" x14ac:dyDescent="0.2">
      <c r="A692" s="2"/>
      <c r="B692" s="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62"/>
      <c r="AE692" s="317"/>
      <c r="AF692" s="317"/>
      <c r="AG692" s="317"/>
      <c r="AH692" s="317"/>
      <c r="AI692" s="317"/>
      <c r="AJ692" s="317"/>
      <c r="AK692" s="315"/>
      <c r="AL692" s="62"/>
      <c r="AM692" s="62"/>
      <c r="AN692" s="62"/>
      <c r="AO692" s="62"/>
      <c r="AP692" s="62"/>
      <c r="AQ692" s="62"/>
      <c r="AR692" s="62"/>
      <c r="AS692" s="62"/>
      <c r="AT692" s="62"/>
      <c r="AU692" s="62"/>
      <c r="AV692" s="62"/>
      <c r="AW692" s="62"/>
      <c r="AX692" s="62"/>
      <c r="AY692" s="62"/>
      <c r="AZ692" s="62"/>
      <c r="BA692" s="62"/>
      <c r="BB692" s="62"/>
      <c r="BC692" s="62"/>
      <c r="BD692" s="62"/>
      <c r="BE692" s="62"/>
      <c r="BF692" s="62"/>
      <c r="BG692" s="62"/>
      <c r="BH692" s="62"/>
      <c r="BI692" s="62"/>
      <c r="BJ692" s="62"/>
      <c r="BK692" s="62"/>
      <c r="BL692" s="62"/>
      <c r="BM692" s="62"/>
    </row>
    <row r="693" spans="1:65" s="53" customFormat="1" x14ac:dyDescent="0.2">
      <c r="A693" s="2"/>
      <c r="B693" s="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62"/>
      <c r="AE693" s="317"/>
      <c r="AF693" s="317"/>
      <c r="AG693" s="317"/>
      <c r="AH693" s="317"/>
      <c r="AI693" s="317"/>
      <c r="AJ693" s="317"/>
      <c r="AK693" s="315"/>
      <c r="AL693" s="62"/>
      <c r="AM693" s="62"/>
      <c r="AN693" s="62"/>
      <c r="AO693" s="62"/>
      <c r="AP693" s="62"/>
      <c r="AQ693" s="62"/>
      <c r="AR693" s="62"/>
      <c r="AS693" s="62"/>
      <c r="AT693" s="62"/>
      <c r="AU693" s="62"/>
      <c r="AV693" s="62"/>
      <c r="AW693" s="62"/>
      <c r="AX693" s="62"/>
      <c r="AY693" s="62"/>
      <c r="AZ693" s="62"/>
      <c r="BA693" s="62"/>
      <c r="BB693" s="62"/>
      <c r="BC693" s="62"/>
      <c r="BD693" s="62"/>
      <c r="BE693" s="62"/>
      <c r="BF693" s="62"/>
      <c r="BG693" s="62"/>
      <c r="BH693" s="62"/>
      <c r="BI693" s="62"/>
      <c r="BJ693" s="62"/>
      <c r="BK693" s="62"/>
      <c r="BL693" s="62"/>
      <c r="BM693" s="62"/>
    </row>
    <row r="694" spans="1:65" s="53" customFormat="1" x14ac:dyDescent="0.2">
      <c r="A694" s="2"/>
      <c r="B694" s="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62"/>
      <c r="AE694" s="317"/>
      <c r="AF694" s="317"/>
      <c r="AG694" s="317"/>
      <c r="AH694" s="317"/>
      <c r="AI694" s="317"/>
      <c r="AJ694" s="317"/>
      <c r="AK694" s="315"/>
      <c r="AL694" s="62"/>
      <c r="AM694" s="62"/>
      <c r="AN694" s="62"/>
      <c r="AO694" s="62"/>
      <c r="AP694" s="62"/>
      <c r="AQ694" s="62"/>
      <c r="AR694" s="62"/>
      <c r="AS694" s="62"/>
      <c r="AT694" s="62"/>
      <c r="AU694" s="62"/>
      <c r="AV694" s="62"/>
      <c r="AW694" s="62"/>
      <c r="AX694" s="62"/>
      <c r="AY694" s="62"/>
      <c r="AZ694" s="62"/>
      <c r="BA694" s="62"/>
      <c r="BB694" s="62"/>
      <c r="BC694" s="62"/>
      <c r="BD694" s="62"/>
      <c r="BE694" s="62"/>
      <c r="BF694" s="62"/>
      <c r="BG694" s="62"/>
      <c r="BH694" s="62"/>
      <c r="BI694" s="62"/>
      <c r="BJ694" s="62"/>
      <c r="BK694" s="62"/>
      <c r="BL694" s="62"/>
      <c r="BM694" s="62"/>
    </row>
    <row r="695" spans="1:65" s="53" customFormat="1" x14ac:dyDescent="0.2">
      <c r="A695" s="2"/>
      <c r="B695" s="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62"/>
      <c r="AE695" s="317"/>
      <c r="AF695" s="317"/>
      <c r="AG695" s="317"/>
      <c r="AH695" s="317"/>
      <c r="AI695" s="317"/>
      <c r="AJ695" s="317"/>
      <c r="AK695" s="315"/>
      <c r="AL695" s="62"/>
      <c r="AM695" s="62"/>
      <c r="AN695" s="62"/>
      <c r="AO695" s="62"/>
      <c r="AP695" s="62"/>
      <c r="AQ695" s="62"/>
      <c r="AR695" s="62"/>
      <c r="AS695" s="62"/>
      <c r="AT695" s="62"/>
      <c r="AU695" s="62"/>
      <c r="AV695" s="62"/>
      <c r="AW695" s="62"/>
      <c r="AX695" s="62"/>
      <c r="AY695" s="62"/>
      <c r="AZ695" s="62"/>
      <c r="BA695" s="62"/>
      <c r="BB695" s="62"/>
      <c r="BC695" s="62"/>
      <c r="BD695" s="62"/>
      <c r="BE695" s="62"/>
      <c r="BF695" s="62"/>
      <c r="BG695" s="62"/>
      <c r="BH695" s="62"/>
      <c r="BI695" s="62"/>
      <c r="BJ695" s="62"/>
      <c r="BK695" s="62"/>
      <c r="BL695" s="62"/>
      <c r="BM695" s="62"/>
    </row>
    <row r="696" spans="1:65" s="53" customFormat="1" x14ac:dyDescent="0.2">
      <c r="A696" s="2"/>
      <c r="B696" s="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62"/>
      <c r="AE696" s="317"/>
      <c r="AF696" s="317"/>
      <c r="AG696" s="317"/>
      <c r="AH696" s="317"/>
      <c r="AI696" s="317"/>
      <c r="AJ696" s="317"/>
      <c r="AK696" s="315"/>
      <c r="AL696" s="62"/>
      <c r="AM696" s="62"/>
      <c r="AN696" s="62"/>
      <c r="AO696" s="62"/>
      <c r="AP696" s="62"/>
      <c r="AQ696" s="62"/>
      <c r="AR696" s="62"/>
      <c r="AS696" s="62"/>
      <c r="AT696" s="62"/>
      <c r="AU696" s="62"/>
      <c r="AV696" s="62"/>
      <c r="AW696" s="62"/>
      <c r="AX696" s="62"/>
      <c r="AY696" s="62"/>
      <c r="AZ696" s="62"/>
      <c r="BA696" s="62"/>
      <c r="BB696" s="62"/>
      <c r="BC696" s="62"/>
      <c r="BD696" s="62"/>
      <c r="BE696" s="62"/>
      <c r="BF696" s="62"/>
      <c r="BG696" s="62"/>
      <c r="BH696" s="62"/>
      <c r="BI696" s="62"/>
      <c r="BJ696" s="62"/>
      <c r="BK696" s="62"/>
      <c r="BL696" s="62"/>
      <c r="BM696" s="62"/>
    </row>
    <row r="697" spans="1:65" s="53" customFormat="1" x14ac:dyDescent="0.2">
      <c r="A697" s="2"/>
      <c r="B697" s="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62"/>
      <c r="AE697" s="317"/>
      <c r="AF697" s="317"/>
      <c r="AG697" s="317"/>
      <c r="AH697" s="317"/>
      <c r="AI697" s="317"/>
      <c r="AJ697" s="317"/>
      <c r="AK697" s="315"/>
      <c r="AL697" s="62"/>
      <c r="AM697" s="62"/>
      <c r="AN697" s="62"/>
      <c r="AO697" s="62"/>
      <c r="AP697" s="62"/>
      <c r="AQ697" s="62"/>
      <c r="AR697" s="62"/>
      <c r="AS697" s="62"/>
      <c r="AT697" s="62"/>
      <c r="AU697" s="62"/>
      <c r="AV697" s="62"/>
      <c r="AW697" s="62"/>
      <c r="AX697" s="62"/>
      <c r="AY697" s="62"/>
      <c r="AZ697" s="62"/>
      <c r="BA697" s="62"/>
      <c r="BB697" s="62"/>
      <c r="BC697" s="62"/>
      <c r="BD697" s="62"/>
      <c r="BE697" s="62"/>
      <c r="BF697" s="62"/>
      <c r="BG697" s="62"/>
      <c r="BH697" s="62"/>
      <c r="BI697" s="62"/>
      <c r="BJ697" s="62"/>
      <c r="BK697" s="62"/>
      <c r="BL697" s="62"/>
      <c r="BM697" s="62"/>
    </row>
    <row r="698" spans="1:65" s="53" customFormat="1" x14ac:dyDescent="0.2">
      <c r="A698" s="2"/>
      <c r="B698" s="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62"/>
      <c r="AE698" s="317"/>
      <c r="AF698" s="317"/>
      <c r="AG698" s="317"/>
      <c r="AH698" s="317"/>
      <c r="AI698" s="317"/>
      <c r="AJ698" s="317"/>
      <c r="AK698" s="315"/>
      <c r="AL698" s="62"/>
      <c r="AM698" s="62"/>
      <c r="AN698" s="62"/>
      <c r="AO698" s="62"/>
      <c r="AP698" s="62"/>
      <c r="AQ698" s="62"/>
      <c r="AR698" s="62"/>
      <c r="AS698" s="62"/>
      <c r="AT698" s="62"/>
      <c r="AU698" s="62"/>
      <c r="AV698" s="62"/>
      <c r="AW698" s="62"/>
      <c r="AX698" s="62"/>
      <c r="AY698" s="62"/>
      <c r="AZ698" s="62"/>
      <c r="BA698" s="62"/>
      <c r="BB698" s="62"/>
      <c r="BC698" s="62"/>
      <c r="BD698" s="62"/>
      <c r="BE698" s="62"/>
      <c r="BF698" s="62"/>
      <c r="BG698" s="62"/>
      <c r="BH698" s="62"/>
      <c r="BI698" s="62"/>
      <c r="BJ698" s="62"/>
      <c r="BK698" s="62"/>
      <c r="BL698" s="62"/>
      <c r="BM698" s="62"/>
    </row>
    <row r="699" spans="1:65" s="53" customFormat="1" x14ac:dyDescent="0.2">
      <c r="A699" s="2"/>
      <c r="B699" s="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62"/>
      <c r="AE699" s="317"/>
      <c r="AF699" s="317"/>
      <c r="AG699" s="317"/>
      <c r="AH699" s="317"/>
      <c r="AI699" s="317"/>
      <c r="AJ699" s="317"/>
      <c r="AK699" s="315"/>
      <c r="AL699" s="62"/>
      <c r="AM699" s="62"/>
      <c r="AN699" s="62"/>
      <c r="AO699" s="62"/>
      <c r="AP699" s="62"/>
      <c r="AQ699" s="62"/>
      <c r="AR699" s="62"/>
      <c r="AS699" s="62"/>
      <c r="AT699" s="62"/>
      <c r="AU699" s="62"/>
      <c r="AV699" s="62"/>
      <c r="AW699" s="62"/>
      <c r="AX699" s="62"/>
      <c r="AY699" s="62"/>
      <c r="AZ699" s="62"/>
      <c r="BA699" s="62"/>
      <c r="BB699" s="62"/>
      <c r="BC699" s="62"/>
      <c r="BD699" s="62"/>
      <c r="BE699" s="62"/>
      <c r="BF699" s="62"/>
      <c r="BG699" s="62"/>
      <c r="BH699" s="62"/>
      <c r="BI699" s="62"/>
      <c r="BJ699" s="62"/>
      <c r="BK699" s="62"/>
      <c r="BL699" s="62"/>
      <c r="BM699" s="62"/>
    </row>
    <row r="700" spans="1:65" s="53" customFormat="1" x14ac:dyDescent="0.2">
      <c r="A700" s="2"/>
      <c r="B700" s="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62"/>
      <c r="AE700" s="317"/>
      <c r="AF700" s="317"/>
      <c r="AG700" s="317"/>
      <c r="AH700" s="317"/>
      <c r="AI700" s="317"/>
      <c r="AJ700" s="317"/>
      <c r="AK700" s="315"/>
      <c r="AL700" s="62"/>
      <c r="AM700" s="62"/>
      <c r="AN700" s="62"/>
      <c r="AO700" s="62"/>
      <c r="AP700" s="62"/>
      <c r="AQ700" s="62"/>
      <c r="AR700" s="62"/>
      <c r="AS700" s="62"/>
      <c r="AT700" s="62"/>
      <c r="AU700" s="62"/>
      <c r="AV700" s="62"/>
      <c r="AW700" s="62"/>
      <c r="AX700" s="62"/>
      <c r="AY700" s="62"/>
      <c r="AZ700" s="62"/>
      <c r="BA700" s="62"/>
      <c r="BB700" s="62"/>
      <c r="BC700" s="62"/>
      <c r="BD700" s="62"/>
      <c r="BE700" s="62"/>
      <c r="BF700" s="62"/>
      <c r="BG700" s="62"/>
      <c r="BH700" s="62"/>
      <c r="BI700" s="62"/>
      <c r="BJ700" s="62"/>
      <c r="BK700" s="62"/>
      <c r="BL700" s="62"/>
      <c r="BM700" s="62"/>
    </row>
    <row r="701" spans="1:65" s="53" customFormat="1" x14ac:dyDescent="0.2">
      <c r="A701" s="2"/>
      <c r="B701" s="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62"/>
      <c r="AE701" s="317"/>
      <c r="AF701" s="317"/>
      <c r="AG701" s="317"/>
      <c r="AH701" s="317"/>
      <c r="AI701" s="317"/>
      <c r="AJ701" s="317"/>
      <c r="AK701" s="315"/>
      <c r="AL701" s="62"/>
      <c r="AM701" s="62"/>
      <c r="AN701" s="62"/>
      <c r="AO701" s="62"/>
      <c r="AP701" s="62"/>
      <c r="AQ701" s="62"/>
      <c r="AR701" s="62"/>
      <c r="AS701" s="62"/>
      <c r="AT701" s="62"/>
      <c r="AU701" s="62"/>
      <c r="AV701" s="62"/>
      <c r="AW701" s="62"/>
      <c r="AX701" s="62"/>
      <c r="AY701" s="62"/>
      <c r="AZ701" s="62"/>
      <c r="BA701" s="62"/>
      <c r="BB701" s="62"/>
      <c r="BC701" s="62"/>
      <c r="BD701" s="62"/>
      <c r="BE701" s="62"/>
      <c r="BF701" s="62"/>
      <c r="BG701" s="62"/>
      <c r="BH701" s="62"/>
      <c r="BI701" s="62"/>
      <c r="BJ701" s="62"/>
      <c r="BK701" s="62"/>
      <c r="BL701" s="62"/>
      <c r="BM701" s="62"/>
    </row>
    <row r="702" spans="1:65" s="53" customFormat="1" x14ac:dyDescent="0.2">
      <c r="A702" s="2"/>
      <c r="B702" s="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62"/>
      <c r="AE702" s="317"/>
      <c r="AF702" s="317"/>
      <c r="AG702" s="317"/>
      <c r="AH702" s="317"/>
      <c r="AI702" s="317"/>
      <c r="AJ702" s="317"/>
      <c r="AK702" s="315"/>
      <c r="AL702" s="62"/>
      <c r="AM702" s="62"/>
      <c r="AN702" s="62"/>
      <c r="AO702" s="62"/>
      <c r="AP702" s="62"/>
      <c r="AQ702" s="62"/>
      <c r="AR702" s="62"/>
      <c r="AS702" s="62"/>
      <c r="AT702" s="62"/>
      <c r="AU702" s="62"/>
      <c r="AV702" s="62"/>
      <c r="AW702" s="62"/>
      <c r="AX702" s="62"/>
      <c r="AY702" s="62"/>
      <c r="AZ702" s="62"/>
      <c r="BA702" s="62"/>
      <c r="BB702" s="62"/>
      <c r="BC702" s="62"/>
      <c r="BD702" s="62"/>
      <c r="BE702" s="62"/>
      <c r="BF702" s="62"/>
      <c r="BG702" s="62"/>
      <c r="BH702" s="62"/>
      <c r="BI702" s="62"/>
      <c r="BJ702" s="62"/>
      <c r="BK702" s="62"/>
      <c r="BL702" s="62"/>
      <c r="BM702" s="62"/>
    </row>
    <row r="703" spans="1:65" s="53" customFormat="1" x14ac:dyDescent="0.2">
      <c r="A703" s="2"/>
      <c r="B703" s="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62"/>
      <c r="AE703" s="317"/>
      <c r="AF703" s="317"/>
      <c r="AG703" s="317"/>
      <c r="AH703" s="317"/>
      <c r="AI703" s="317"/>
      <c r="AJ703" s="317"/>
      <c r="AK703" s="315"/>
      <c r="AL703" s="62"/>
      <c r="AM703" s="62"/>
      <c r="AN703" s="62"/>
      <c r="AO703" s="62"/>
      <c r="AP703" s="62"/>
      <c r="AQ703" s="62"/>
      <c r="AR703" s="62"/>
      <c r="AS703" s="62"/>
      <c r="AT703" s="62"/>
      <c r="AU703" s="62"/>
      <c r="AV703" s="62"/>
      <c r="AW703" s="62"/>
      <c r="AX703" s="62"/>
      <c r="AY703" s="62"/>
      <c r="AZ703" s="62"/>
      <c r="BA703" s="62"/>
      <c r="BB703" s="62"/>
      <c r="BC703" s="62"/>
      <c r="BD703" s="62"/>
      <c r="BE703" s="62"/>
      <c r="BF703" s="62"/>
      <c r="BG703" s="62"/>
      <c r="BH703" s="62"/>
      <c r="BI703" s="62"/>
      <c r="BJ703" s="62"/>
      <c r="BK703" s="62"/>
      <c r="BL703" s="62"/>
      <c r="BM703" s="62"/>
    </row>
    <row r="704" spans="1:65" s="53" customFormat="1" x14ac:dyDescent="0.2">
      <c r="A704" s="2"/>
      <c r="B704" s="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62"/>
      <c r="AE704" s="317"/>
      <c r="AF704" s="317"/>
      <c r="AG704" s="317"/>
      <c r="AH704" s="317"/>
      <c r="AI704" s="317"/>
      <c r="AJ704" s="317"/>
      <c r="AK704" s="315"/>
      <c r="AL704" s="62"/>
      <c r="AM704" s="62"/>
      <c r="AN704" s="62"/>
      <c r="AO704" s="62"/>
      <c r="AP704" s="62"/>
      <c r="AQ704" s="62"/>
      <c r="AR704" s="62"/>
      <c r="AS704" s="62"/>
      <c r="AT704" s="62"/>
      <c r="AU704" s="62"/>
      <c r="AV704" s="62"/>
      <c r="AW704" s="62"/>
      <c r="AX704" s="62"/>
      <c r="AY704" s="62"/>
      <c r="AZ704" s="62"/>
      <c r="BA704" s="62"/>
      <c r="BB704" s="62"/>
      <c r="BC704" s="62"/>
      <c r="BD704" s="62"/>
      <c r="BE704" s="62"/>
      <c r="BF704" s="62"/>
      <c r="BG704" s="62"/>
      <c r="BH704" s="62"/>
      <c r="BI704" s="62"/>
      <c r="BJ704" s="62"/>
      <c r="BK704" s="62"/>
      <c r="BL704" s="62"/>
      <c r="BM704" s="62"/>
    </row>
    <row r="705" spans="1:65" s="53" customFormat="1" x14ac:dyDescent="0.2">
      <c r="A705" s="2"/>
      <c r="B705" s="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62"/>
      <c r="AE705" s="317"/>
      <c r="AF705" s="317"/>
      <c r="AG705" s="317"/>
      <c r="AH705" s="317"/>
      <c r="AI705" s="317"/>
      <c r="AJ705" s="317"/>
      <c r="AK705" s="315"/>
      <c r="AL705" s="62"/>
      <c r="AM705" s="62"/>
      <c r="AN705" s="62"/>
      <c r="AO705" s="62"/>
      <c r="AP705" s="62"/>
      <c r="AQ705" s="62"/>
      <c r="AR705" s="62"/>
      <c r="AS705" s="62"/>
      <c r="AT705" s="62"/>
      <c r="AU705" s="62"/>
      <c r="AV705" s="62"/>
      <c r="AW705" s="62"/>
      <c r="AX705" s="62"/>
      <c r="AY705" s="62"/>
      <c r="AZ705" s="62"/>
      <c r="BA705" s="62"/>
      <c r="BB705" s="62"/>
      <c r="BC705" s="62"/>
      <c r="BD705" s="62"/>
      <c r="BE705" s="62"/>
      <c r="BF705" s="62"/>
      <c r="BG705" s="62"/>
      <c r="BH705" s="62"/>
      <c r="BI705" s="62"/>
      <c r="BJ705" s="62"/>
      <c r="BK705" s="62"/>
      <c r="BL705" s="62"/>
      <c r="BM705" s="62"/>
    </row>
    <row r="706" spans="1:65" s="53" customFormat="1" x14ac:dyDescent="0.2">
      <c r="A706" s="2"/>
      <c r="B706" s="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62"/>
      <c r="AE706" s="317"/>
      <c r="AF706" s="317"/>
      <c r="AG706" s="317"/>
      <c r="AH706" s="317"/>
      <c r="AI706" s="317"/>
      <c r="AJ706" s="317"/>
      <c r="AK706" s="315"/>
      <c r="AL706" s="62"/>
      <c r="AM706" s="62"/>
      <c r="AN706" s="62"/>
      <c r="AO706" s="62"/>
      <c r="AP706" s="62"/>
      <c r="AQ706" s="62"/>
      <c r="AR706" s="62"/>
      <c r="AS706" s="62"/>
      <c r="AT706" s="62"/>
      <c r="AU706" s="62"/>
      <c r="AV706" s="62"/>
      <c r="AW706" s="62"/>
      <c r="AX706" s="62"/>
      <c r="AY706" s="62"/>
      <c r="AZ706" s="62"/>
      <c r="BA706" s="62"/>
      <c r="BB706" s="62"/>
      <c r="BC706" s="62"/>
      <c r="BD706" s="62"/>
      <c r="BE706" s="62"/>
      <c r="BF706" s="62"/>
      <c r="BG706" s="62"/>
      <c r="BH706" s="62"/>
      <c r="BI706" s="62"/>
      <c r="BJ706" s="62"/>
      <c r="BK706" s="62"/>
      <c r="BL706" s="62"/>
      <c r="BM706" s="62"/>
    </row>
    <row r="707" spans="1:65" s="53" customFormat="1" x14ac:dyDescent="0.2">
      <c r="A707" s="2"/>
      <c r="B707" s="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62"/>
      <c r="AE707" s="317"/>
      <c r="AF707" s="317"/>
      <c r="AG707" s="317"/>
      <c r="AH707" s="317"/>
      <c r="AI707" s="317"/>
      <c r="AJ707" s="317"/>
      <c r="AK707" s="315"/>
      <c r="AL707" s="62"/>
      <c r="AM707" s="62"/>
      <c r="AN707" s="62"/>
      <c r="AO707" s="62"/>
      <c r="AP707" s="62"/>
      <c r="AQ707" s="62"/>
      <c r="AR707" s="62"/>
      <c r="AS707" s="62"/>
      <c r="AT707" s="62"/>
      <c r="AU707" s="62"/>
      <c r="AV707" s="62"/>
      <c r="AW707" s="62"/>
      <c r="AX707" s="62"/>
      <c r="AY707" s="62"/>
      <c r="AZ707" s="62"/>
      <c r="BA707" s="62"/>
      <c r="BB707" s="62"/>
      <c r="BC707" s="62"/>
      <c r="BD707" s="62"/>
      <c r="BE707" s="62"/>
      <c r="BF707" s="62"/>
      <c r="BG707" s="62"/>
      <c r="BH707" s="62"/>
      <c r="BI707" s="62"/>
      <c r="BJ707" s="62"/>
      <c r="BK707" s="62"/>
      <c r="BL707" s="62"/>
      <c r="BM707" s="62"/>
    </row>
    <row r="708" spans="1:65" s="53" customFormat="1" x14ac:dyDescent="0.2">
      <c r="A708" s="2"/>
      <c r="B708" s="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62"/>
      <c r="AE708" s="317"/>
      <c r="AF708" s="317"/>
      <c r="AG708" s="317"/>
      <c r="AH708" s="317"/>
      <c r="AI708" s="317"/>
      <c r="AJ708" s="317"/>
      <c r="AK708" s="315"/>
      <c r="AL708" s="62"/>
      <c r="AM708" s="62"/>
      <c r="AN708" s="62"/>
      <c r="AO708" s="62"/>
      <c r="AP708" s="62"/>
      <c r="AQ708" s="62"/>
      <c r="AR708" s="62"/>
      <c r="AS708" s="62"/>
      <c r="AT708" s="62"/>
      <c r="AU708" s="62"/>
      <c r="AV708" s="62"/>
      <c r="AW708" s="62"/>
      <c r="AX708" s="62"/>
      <c r="AY708" s="62"/>
      <c r="AZ708" s="62"/>
      <c r="BA708" s="62"/>
      <c r="BB708" s="62"/>
      <c r="BC708" s="62"/>
      <c r="BD708" s="62"/>
      <c r="BE708" s="62"/>
      <c r="BF708" s="62"/>
      <c r="BG708" s="62"/>
      <c r="BH708" s="62"/>
      <c r="BI708" s="62"/>
      <c r="BJ708" s="62"/>
      <c r="BK708" s="62"/>
      <c r="BL708" s="62"/>
      <c r="BM708" s="62"/>
    </row>
    <row r="709" spans="1:65" s="53" customFormat="1" x14ac:dyDescent="0.2">
      <c r="A709" s="2"/>
      <c r="B709" s="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62"/>
      <c r="AE709" s="317"/>
      <c r="AF709" s="317"/>
      <c r="AG709" s="317"/>
      <c r="AH709" s="317"/>
      <c r="AI709" s="317"/>
      <c r="AJ709" s="317"/>
      <c r="AK709" s="315"/>
      <c r="AL709" s="62"/>
      <c r="AM709" s="62"/>
      <c r="AN709" s="62"/>
      <c r="AO709" s="62"/>
      <c r="AP709" s="62"/>
      <c r="AQ709" s="62"/>
      <c r="AR709" s="62"/>
      <c r="AS709" s="62"/>
      <c r="AT709" s="62"/>
      <c r="AU709" s="62"/>
      <c r="AV709" s="62"/>
      <c r="AW709" s="62"/>
      <c r="AX709" s="62"/>
      <c r="AY709" s="62"/>
      <c r="AZ709" s="62"/>
      <c r="BA709" s="62"/>
      <c r="BB709" s="62"/>
      <c r="BC709" s="62"/>
      <c r="BD709" s="62"/>
      <c r="BE709" s="62"/>
      <c r="BF709" s="62"/>
      <c r="BG709" s="62"/>
      <c r="BH709" s="62"/>
      <c r="BI709" s="62"/>
      <c r="BJ709" s="62"/>
      <c r="BK709" s="62"/>
      <c r="BL709" s="62"/>
      <c r="BM709" s="62"/>
    </row>
    <row r="710" spans="1:65" s="53" customFormat="1" x14ac:dyDescent="0.2">
      <c r="A710" s="2"/>
      <c r="B710" s="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62"/>
      <c r="AE710" s="317"/>
      <c r="AF710" s="317"/>
      <c r="AG710" s="317"/>
      <c r="AH710" s="317"/>
      <c r="AI710" s="317"/>
      <c r="AJ710" s="317"/>
      <c r="AK710" s="315"/>
      <c r="AL710" s="62"/>
      <c r="AM710" s="62"/>
      <c r="AN710" s="62"/>
      <c r="AO710" s="62"/>
      <c r="AP710" s="62"/>
      <c r="AQ710" s="62"/>
      <c r="AR710" s="62"/>
      <c r="AS710" s="62"/>
      <c r="AT710" s="62"/>
      <c r="AU710" s="62"/>
      <c r="AV710" s="62"/>
      <c r="AW710" s="62"/>
      <c r="AX710" s="62"/>
      <c r="AY710" s="62"/>
      <c r="AZ710" s="62"/>
      <c r="BA710" s="62"/>
      <c r="BB710" s="62"/>
      <c r="BC710" s="62"/>
      <c r="BD710" s="62"/>
      <c r="BE710" s="62"/>
      <c r="BF710" s="62"/>
      <c r="BG710" s="62"/>
      <c r="BH710" s="62"/>
      <c r="BI710" s="62"/>
      <c r="BJ710" s="62"/>
      <c r="BK710" s="62"/>
      <c r="BL710" s="62"/>
      <c r="BM710" s="62"/>
    </row>
    <row r="711" spans="1:65" s="53" customFormat="1" x14ac:dyDescent="0.2">
      <c r="A711" s="2"/>
      <c r="B711" s="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62"/>
      <c r="AE711" s="317"/>
      <c r="AF711" s="317"/>
      <c r="AG711" s="317"/>
      <c r="AH711" s="317"/>
      <c r="AI711" s="317"/>
      <c r="AJ711" s="317"/>
      <c r="AK711" s="315"/>
      <c r="AL711" s="62"/>
      <c r="AM711" s="62"/>
      <c r="AN711" s="62"/>
      <c r="AO711" s="62"/>
      <c r="AP711" s="62"/>
      <c r="AQ711" s="62"/>
      <c r="AR711" s="62"/>
      <c r="AS711" s="62"/>
      <c r="AT711" s="62"/>
      <c r="AU711" s="62"/>
      <c r="AV711" s="62"/>
      <c r="AW711" s="62"/>
      <c r="AX711" s="62"/>
      <c r="AY711" s="62"/>
      <c r="AZ711" s="62"/>
      <c r="BA711" s="62"/>
      <c r="BB711" s="62"/>
      <c r="BC711" s="62"/>
      <c r="BD711" s="62"/>
      <c r="BE711" s="62"/>
      <c r="BF711" s="62"/>
      <c r="BG711" s="62"/>
      <c r="BH711" s="62"/>
      <c r="BI711" s="62"/>
      <c r="BJ711" s="62"/>
      <c r="BK711" s="62"/>
      <c r="BL711" s="62"/>
      <c r="BM711" s="62"/>
    </row>
    <row r="712" spans="1:65" s="53" customFormat="1" x14ac:dyDescent="0.2">
      <c r="A712" s="2"/>
      <c r="B712" s="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62"/>
      <c r="AE712" s="317"/>
      <c r="AF712" s="317"/>
      <c r="AG712" s="317"/>
      <c r="AH712" s="317"/>
      <c r="AI712" s="317"/>
      <c r="AJ712" s="317"/>
      <c r="AK712" s="315"/>
      <c r="AL712" s="62"/>
      <c r="AM712" s="62"/>
      <c r="AN712" s="62"/>
      <c r="AO712" s="62"/>
      <c r="AP712" s="62"/>
      <c r="AQ712" s="62"/>
      <c r="AR712" s="62"/>
      <c r="AS712" s="62"/>
      <c r="AT712" s="62"/>
      <c r="AU712" s="62"/>
      <c r="AV712" s="62"/>
      <c r="AW712" s="62"/>
      <c r="AX712" s="62"/>
      <c r="AY712" s="62"/>
      <c r="AZ712" s="62"/>
      <c r="BA712" s="62"/>
      <c r="BB712" s="62"/>
      <c r="BC712" s="62"/>
      <c r="BD712" s="62"/>
      <c r="BE712" s="62"/>
      <c r="BF712" s="62"/>
      <c r="BG712" s="62"/>
      <c r="BH712" s="62"/>
      <c r="BI712" s="62"/>
      <c r="BJ712" s="62"/>
      <c r="BK712" s="62"/>
      <c r="BL712" s="62"/>
      <c r="BM712" s="62"/>
    </row>
    <row r="713" spans="1:65" s="53" customFormat="1" x14ac:dyDescent="0.2">
      <c r="A713" s="2"/>
      <c r="B713" s="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62"/>
      <c r="AE713" s="317"/>
      <c r="AF713" s="317"/>
      <c r="AG713" s="317"/>
      <c r="AH713" s="317"/>
      <c r="AI713" s="317"/>
      <c r="AJ713" s="317"/>
      <c r="AK713" s="315"/>
      <c r="AL713" s="62"/>
      <c r="AM713" s="62"/>
      <c r="AN713" s="62"/>
      <c r="AO713" s="62"/>
      <c r="AP713" s="62"/>
      <c r="AQ713" s="62"/>
      <c r="AR713" s="62"/>
      <c r="AS713" s="62"/>
      <c r="AT713" s="62"/>
      <c r="AU713" s="62"/>
      <c r="AV713" s="62"/>
      <c r="AW713" s="62"/>
      <c r="AX713" s="62"/>
      <c r="AY713" s="62"/>
      <c r="AZ713" s="62"/>
      <c r="BA713" s="62"/>
      <c r="BB713" s="62"/>
      <c r="BC713" s="62"/>
      <c r="BD713" s="62"/>
      <c r="BE713" s="62"/>
      <c r="BF713" s="62"/>
      <c r="BG713" s="62"/>
      <c r="BH713" s="62"/>
      <c r="BI713" s="62"/>
      <c r="BJ713" s="62"/>
      <c r="BK713" s="62"/>
      <c r="BL713" s="62"/>
      <c r="BM713" s="62"/>
    </row>
    <row r="714" spans="1:65" s="53" customFormat="1" x14ac:dyDescent="0.2">
      <c r="A714" s="2"/>
      <c r="B714" s="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62"/>
      <c r="AE714" s="317"/>
      <c r="AF714" s="317"/>
      <c r="AG714" s="317"/>
      <c r="AH714" s="317"/>
      <c r="AI714" s="317"/>
      <c r="AJ714" s="317"/>
      <c r="AK714" s="315"/>
      <c r="AL714" s="62"/>
      <c r="AM714" s="62"/>
      <c r="AN714" s="62"/>
      <c r="AO714" s="62"/>
      <c r="AP714" s="62"/>
      <c r="AQ714" s="62"/>
      <c r="AR714" s="62"/>
      <c r="AS714" s="62"/>
      <c r="AT714" s="62"/>
      <c r="AU714" s="62"/>
      <c r="AV714" s="62"/>
      <c r="AW714" s="62"/>
      <c r="AX714" s="62"/>
      <c r="AY714" s="62"/>
      <c r="AZ714" s="62"/>
      <c r="BA714" s="62"/>
      <c r="BB714" s="62"/>
      <c r="BC714" s="62"/>
      <c r="BD714" s="62"/>
      <c r="BE714" s="62"/>
      <c r="BF714" s="62"/>
      <c r="BG714" s="62"/>
      <c r="BH714" s="62"/>
      <c r="BI714" s="62"/>
      <c r="BJ714" s="62"/>
      <c r="BK714" s="62"/>
      <c r="BL714" s="62"/>
      <c r="BM714" s="62"/>
    </row>
    <row r="715" spans="1:65" s="53" customFormat="1" x14ac:dyDescent="0.2">
      <c r="A715" s="2"/>
      <c r="B715" s="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62"/>
      <c r="AE715" s="317"/>
      <c r="AF715" s="317"/>
      <c r="AG715" s="317"/>
      <c r="AH715" s="317"/>
      <c r="AI715" s="317"/>
      <c r="AJ715" s="317"/>
      <c r="AK715" s="315"/>
      <c r="AL715" s="62"/>
      <c r="AM715" s="62"/>
      <c r="AN715" s="62"/>
      <c r="AO715" s="62"/>
      <c r="AP715" s="62"/>
      <c r="AQ715" s="62"/>
      <c r="AR715" s="62"/>
      <c r="AS715" s="62"/>
      <c r="AT715" s="62"/>
      <c r="AU715" s="62"/>
      <c r="AV715" s="62"/>
      <c r="AW715" s="62"/>
      <c r="AX715" s="62"/>
      <c r="AY715" s="62"/>
      <c r="AZ715" s="62"/>
      <c r="BA715" s="62"/>
      <c r="BB715" s="62"/>
      <c r="BC715" s="62"/>
      <c r="BD715" s="62"/>
      <c r="BE715" s="62"/>
      <c r="BF715" s="62"/>
      <c r="BG715" s="62"/>
      <c r="BH715" s="62"/>
      <c r="BI715" s="62"/>
      <c r="BJ715" s="62"/>
      <c r="BK715" s="62"/>
      <c r="BL715" s="62"/>
      <c r="BM715" s="62"/>
    </row>
    <row r="716" spans="1:65" s="53" customFormat="1" x14ac:dyDescent="0.2">
      <c r="A716" s="2"/>
      <c r="B716" s="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62"/>
      <c r="AE716" s="317"/>
      <c r="AF716" s="317"/>
      <c r="AG716" s="317"/>
      <c r="AH716" s="317"/>
      <c r="AI716" s="317"/>
      <c r="AJ716" s="317"/>
      <c r="AK716" s="315"/>
      <c r="AL716" s="62"/>
      <c r="AM716" s="62"/>
      <c r="AN716" s="62"/>
      <c r="AO716" s="62"/>
      <c r="AP716" s="62"/>
      <c r="AQ716" s="62"/>
      <c r="AR716" s="62"/>
      <c r="AS716" s="62"/>
      <c r="AT716" s="62"/>
      <c r="AU716" s="62"/>
      <c r="AV716" s="62"/>
      <c r="AW716" s="62"/>
      <c r="AX716" s="62"/>
      <c r="AY716" s="62"/>
      <c r="AZ716" s="62"/>
      <c r="BA716" s="62"/>
      <c r="BB716" s="62"/>
      <c r="BC716" s="62"/>
      <c r="BD716" s="62"/>
      <c r="BE716" s="62"/>
      <c r="BF716" s="62"/>
      <c r="BG716" s="62"/>
      <c r="BH716" s="62"/>
      <c r="BI716" s="62"/>
      <c r="BJ716" s="62"/>
      <c r="BK716" s="62"/>
      <c r="BL716" s="62"/>
      <c r="BM716" s="62"/>
    </row>
    <row r="717" spans="1:65" s="53" customFormat="1" x14ac:dyDescent="0.2">
      <c r="A717" s="2"/>
      <c r="B717" s="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62"/>
      <c r="AE717" s="317"/>
      <c r="AF717" s="317"/>
      <c r="AG717" s="317"/>
      <c r="AH717" s="317"/>
      <c r="AI717" s="317"/>
      <c r="AJ717" s="317"/>
      <c r="AK717" s="315"/>
      <c r="AL717" s="62"/>
      <c r="AM717" s="62"/>
      <c r="AN717" s="62"/>
      <c r="AO717" s="62"/>
      <c r="AP717" s="62"/>
      <c r="AQ717" s="62"/>
      <c r="AR717" s="62"/>
      <c r="AS717" s="62"/>
      <c r="AT717" s="62"/>
      <c r="AU717" s="62"/>
      <c r="AV717" s="62"/>
      <c r="AW717" s="62"/>
      <c r="AX717" s="62"/>
      <c r="AY717" s="62"/>
      <c r="AZ717" s="62"/>
      <c r="BA717" s="62"/>
      <c r="BB717" s="62"/>
      <c r="BC717" s="62"/>
      <c r="BD717" s="62"/>
      <c r="BE717" s="62"/>
      <c r="BF717" s="62"/>
      <c r="BG717" s="62"/>
      <c r="BH717" s="62"/>
      <c r="BI717" s="62"/>
      <c r="BJ717" s="62"/>
      <c r="BK717" s="62"/>
      <c r="BL717" s="62"/>
      <c r="BM717" s="62"/>
    </row>
    <row r="718" spans="1:65" s="53" customFormat="1" x14ac:dyDescent="0.2">
      <c r="A718" s="2"/>
      <c r="B718" s="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62"/>
      <c r="AE718" s="317"/>
      <c r="AF718" s="317"/>
      <c r="AG718" s="317"/>
      <c r="AH718" s="317"/>
      <c r="AI718" s="317"/>
      <c r="AJ718" s="317"/>
      <c r="AK718" s="315"/>
      <c r="AL718" s="62"/>
      <c r="AM718" s="62"/>
      <c r="AN718" s="62"/>
      <c r="AO718" s="62"/>
      <c r="AP718" s="62"/>
      <c r="AQ718" s="62"/>
      <c r="AR718" s="62"/>
      <c r="AS718" s="62"/>
      <c r="AT718" s="62"/>
      <c r="AU718" s="62"/>
      <c r="AV718" s="62"/>
      <c r="AW718" s="62"/>
      <c r="AX718" s="62"/>
      <c r="AY718" s="62"/>
      <c r="AZ718" s="62"/>
      <c r="BA718" s="62"/>
      <c r="BB718" s="62"/>
      <c r="BC718" s="62"/>
      <c r="BD718" s="62"/>
      <c r="BE718" s="62"/>
      <c r="BF718" s="62"/>
      <c r="BG718" s="62"/>
      <c r="BH718" s="62"/>
      <c r="BI718" s="62"/>
      <c r="BJ718" s="62"/>
      <c r="BK718" s="62"/>
      <c r="BL718" s="62"/>
      <c r="BM718" s="62"/>
    </row>
    <row r="719" spans="1:65" s="53" customFormat="1" x14ac:dyDescent="0.2">
      <c r="A719" s="2"/>
      <c r="B719" s="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62"/>
      <c r="AE719" s="317"/>
      <c r="AF719" s="317"/>
      <c r="AG719" s="317"/>
      <c r="AH719" s="317"/>
      <c r="AI719" s="317"/>
      <c r="AJ719" s="317"/>
      <c r="AK719" s="315"/>
      <c r="AL719" s="62"/>
      <c r="AM719" s="62"/>
      <c r="AN719" s="62"/>
      <c r="AO719" s="62"/>
      <c r="AP719" s="62"/>
      <c r="AQ719" s="62"/>
      <c r="AR719" s="62"/>
      <c r="AS719" s="62"/>
      <c r="AT719" s="62"/>
      <c r="AU719" s="62"/>
      <c r="AV719" s="62"/>
      <c r="AW719" s="62"/>
      <c r="AX719" s="62"/>
      <c r="AY719" s="62"/>
      <c r="AZ719" s="62"/>
      <c r="BA719" s="62"/>
      <c r="BB719" s="62"/>
      <c r="BC719" s="62"/>
      <c r="BD719" s="62"/>
      <c r="BE719" s="62"/>
      <c r="BF719" s="62"/>
      <c r="BG719" s="62"/>
      <c r="BH719" s="62"/>
      <c r="BI719" s="62"/>
      <c r="BJ719" s="62"/>
      <c r="BK719" s="62"/>
      <c r="BL719" s="62"/>
      <c r="BM719" s="62"/>
    </row>
    <row r="720" spans="1:65" s="53" customFormat="1" x14ac:dyDescent="0.2">
      <c r="A720" s="2"/>
      <c r="B720" s="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62"/>
      <c r="AE720" s="317"/>
      <c r="AF720" s="317"/>
      <c r="AG720" s="317"/>
      <c r="AH720" s="317"/>
      <c r="AI720" s="317"/>
      <c r="AJ720" s="317"/>
      <c r="AK720" s="315"/>
      <c r="AL720" s="62"/>
      <c r="AM720" s="62"/>
      <c r="AN720" s="62"/>
      <c r="AO720" s="62"/>
      <c r="AP720" s="62"/>
      <c r="AQ720" s="62"/>
      <c r="AR720" s="62"/>
      <c r="AS720" s="62"/>
      <c r="AT720" s="62"/>
      <c r="AU720" s="62"/>
      <c r="AV720" s="62"/>
      <c r="AW720" s="62"/>
      <c r="AX720" s="62"/>
      <c r="AY720" s="62"/>
      <c r="AZ720" s="62"/>
      <c r="BA720" s="62"/>
      <c r="BB720" s="62"/>
      <c r="BC720" s="62"/>
      <c r="BD720" s="62"/>
      <c r="BE720" s="62"/>
      <c r="BF720" s="62"/>
      <c r="BG720" s="62"/>
      <c r="BH720" s="62"/>
      <c r="BI720" s="62"/>
      <c r="BJ720" s="62"/>
      <c r="BK720" s="62"/>
      <c r="BL720" s="62"/>
      <c r="BM720" s="62"/>
    </row>
    <row r="721" spans="1:65" s="53" customFormat="1" x14ac:dyDescent="0.2">
      <c r="A721" s="2"/>
      <c r="B721" s="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62"/>
      <c r="AE721" s="317"/>
      <c r="AF721" s="317"/>
      <c r="AG721" s="317"/>
      <c r="AH721" s="317"/>
      <c r="AI721" s="317"/>
      <c r="AJ721" s="317"/>
      <c r="AK721" s="315"/>
      <c r="AL721" s="62"/>
      <c r="AM721" s="62"/>
      <c r="AN721" s="62"/>
      <c r="AO721" s="62"/>
      <c r="AP721" s="62"/>
      <c r="AQ721" s="62"/>
      <c r="AR721" s="62"/>
      <c r="AS721" s="62"/>
      <c r="AT721" s="62"/>
      <c r="AU721" s="62"/>
      <c r="AV721" s="62"/>
      <c r="AW721" s="62"/>
      <c r="AX721" s="62"/>
      <c r="AY721" s="62"/>
      <c r="AZ721" s="62"/>
      <c r="BA721" s="62"/>
      <c r="BB721" s="62"/>
      <c r="BC721" s="62"/>
      <c r="BD721" s="62"/>
      <c r="BE721" s="62"/>
      <c r="BF721" s="62"/>
      <c r="BG721" s="62"/>
      <c r="BH721" s="62"/>
      <c r="BI721" s="62"/>
      <c r="BJ721" s="62"/>
      <c r="BK721" s="62"/>
      <c r="BL721" s="62"/>
      <c r="BM721" s="62"/>
    </row>
    <row r="722" spans="1:65" s="53" customFormat="1" x14ac:dyDescent="0.2">
      <c r="A722" s="2"/>
      <c r="B722" s="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62"/>
      <c r="AE722" s="317"/>
      <c r="AF722" s="317"/>
      <c r="AG722" s="317"/>
      <c r="AH722" s="317"/>
      <c r="AI722" s="317"/>
      <c r="AJ722" s="317"/>
      <c r="AK722" s="315"/>
      <c r="AL722" s="62"/>
      <c r="AM722" s="62"/>
      <c r="AN722" s="62"/>
      <c r="AO722" s="62"/>
      <c r="AP722" s="62"/>
      <c r="AQ722" s="62"/>
      <c r="AR722" s="62"/>
      <c r="AS722" s="62"/>
      <c r="AT722" s="62"/>
      <c r="AU722" s="62"/>
      <c r="AV722" s="62"/>
      <c r="AW722" s="62"/>
      <c r="AX722" s="62"/>
      <c r="AY722" s="62"/>
      <c r="AZ722" s="62"/>
      <c r="BA722" s="62"/>
      <c r="BB722" s="62"/>
      <c r="BC722" s="62"/>
      <c r="BD722" s="62"/>
      <c r="BE722" s="62"/>
      <c r="BF722" s="62"/>
      <c r="BG722" s="62"/>
      <c r="BH722" s="62"/>
      <c r="BI722" s="62"/>
      <c r="BJ722" s="62"/>
      <c r="BK722" s="62"/>
      <c r="BL722" s="62"/>
      <c r="BM722" s="62"/>
    </row>
    <row r="723" spans="1:65" s="53" customFormat="1" x14ac:dyDescent="0.2">
      <c r="A723" s="2"/>
      <c r="B723" s="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62"/>
      <c r="AE723" s="317"/>
      <c r="AF723" s="317"/>
      <c r="AG723" s="317"/>
      <c r="AH723" s="317"/>
      <c r="AI723" s="317"/>
      <c r="AJ723" s="317"/>
      <c r="AK723" s="315"/>
      <c r="AL723" s="62"/>
      <c r="AM723" s="62"/>
      <c r="AN723" s="62"/>
      <c r="AO723" s="62"/>
      <c r="AP723" s="62"/>
      <c r="AQ723" s="62"/>
      <c r="AR723" s="62"/>
      <c r="AS723" s="62"/>
      <c r="AT723" s="62"/>
      <c r="AU723" s="62"/>
      <c r="AV723" s="62"/>
      <c r="AW723" s="62"/>
      <c r="AX723" s="62"/>
      <c r="AY723" s="62"/>
      <c r="AZ723" s="62"/>
      <c r="BA723" s="62"/>
      <c r="BB723" s="62"/>
      <c r="BC723" s="62"/>
      <c r="BD723" s="62"/>
      <c r="BE723" s="62"/>
      <c r="BF723" s="62"/>
      <c r="BG723" s="62"/>
      <c r="BH723" s="62"/>
      <c r="BI723" s="62"/>
      <c r="BJ723" s="62"/>
      <c r="BK723" s="62"/>
      <c r="BL723" s="62"/>
      <c r="BM723" s="62"/>
    </row>
    <row r="724" spans="1:65" s="53" customFormat="1" x14ac:dyDescent="0.2">
      <c r="A724" s="2"/>
      <c r="B724" s="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62"/>
      <c r="AE724" s="317"/>
      <c r="AF724" s="317"/>
      <c r="AG724" s="317"/>
      <c r="AH724" s="317"/>
      <c r="AI724" s="317"/>
      <c r="AJ724" s="317"/>
      <c r="AK724" s="315"/>
      <c r="AL724" s="62"/>
      <c r="AM724" s="62"/>
      <c r="AN724" s="62"/>
      <c r="AO724" s="62"/>
      <c r="AP724" s="62"/>
      <c r="AQ724" s="62"/>
      <c r="AR724" s="62"/>
      <c r="AS724" s="62"/>
      <c r="AT724" s="62"/>
      <c r="AU724" s="62"/>
      <c r="AV724" s="62"/>
      <c r="AW724" s="62"/>
      <c r="AX724" s="62"/>
      <c r="AY724" s="62"/>
      <c r="AZ724" s="62"/>
      <c r="BA724" s="62"/>
      <c r="BB724" s="62"/>
      <c r="BC724" s="62"/>
      <c r="BD724" s="62"/>
      <c r="BE724" s="62"/>
      <c r="BF724" s="62"/>
      <c r="BG724" s="62"/>
      <c r="BH724" s="62"/>
      <c r="BI724" s="62"/>
      <c r="BJ724" s="62"/>
      <c r="BK724" s="62"/>
      <c r="BL724" s="62"/>
      <c r="BM724" s="62"/>
    </row>
    <row r="725" spans="1:65" s="53" customFormat="1" x14ac:dyDescent="0.2">
      <c r="A725" s="2"/>
      <c r="B725" s="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62"/>
      <c r="AE725" s="317"/>
      <c r="AF725" s="317"/>
      <c r="AG725" s="317"/>
      <c r="AH725" s="317"/>
      <c r="AI725" s="317"/>
      <c r="AJ725" s="317"/>
      <c r="AK725" s="315"/>
      <c r="AL725" s="62"/>
      <c r="AM725" s="62"/>
      <c r="AN725" s="62"/>
      <c r="AO725" s="62"/>
      <c r="AP725" s="62"/>
      <c r="AQ725" s="62"/>
      <c r="AR725" s="62"/>
      <c r="AS725" s="62"/>
      <c r="AT725" s="62"/>
      <c r="AU725" s="62"/>
      <c r="AV725" s="62"/>
      <c r="AW725" s="62"/>
      <c r="AX725" s="62"/>
      <c r="AY725" s="62"/>
      <c r="AZ725" s="62"/>
      <c r="BA725" s="62"/>
      <c r="BB725" s="62"/>
      <c r="BC725" s="62"/>
      <c r="BD725" s="62"/>
      <c r="BE725" s="62"/>
      <c r="BF725" s="62"/>
      <c r="BG725" s="62"/>
      <c r="BH725" s="62"/>
      <c r="BI725" s="62"/>
      <c r="BJ725" s="62"/>
      <c r="BK725" s="62"/>
      <c r="BL725" s="62"/>
      <c r="BM725" s="62"/>
    </row>
    <row r="726" spans="1:65" s="53" customFormat="1" x14ac:dyDescent="0.2">
      <c r="A726" s="2"/>
      <c r="B726" s="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62"/>
      <c r="AE726" s="317"/>
      <c r="AF726" s="317"/>
      <c r="AG726" s="317"/>
      <c r="AH726" s="317"/>
      <c r="AI726" s="317"/>
      <c r="AJ726" s="317"/>
      <c r="AK726" s="315"/>
      <c r="AL726" s="62"/>
      <c r="AM726" s="62"/>
      <c r="AN726" s="62"/>
      <c r="AO726" s="62"/>
      <c r="AP726" s="62"/>
      <c r="AQ726" s="62"/>
      <c r="AR726" s="62"/>
      <c r="AS726" s="62"/>
      <c r="AT726" s="62"/>
      <c r="AU726" s="62"/>
      <c r="AV726" s="62"/>
      <c r="AW726" s="62"/>
      <c r="AX726" s="62"/>
      <c r="AY726" s="62"/>
      <c r="AZ726" s="62"/>
      <c r="BA726" s="62"/>
      <c r="BB726" s="62"/>
      <c r="BC726" s="62"/>
      <c r="BD726" s="62"/>
      <c r="BE726" s="62"/>
      <c r="BF726" s="62"/>
      <c r="BG726" s="62"/>
      <c r="BH726" s="62"/>
      <c r="BI726" s="62"/>
      <c r="BJ726" s="62"/>
      <c r="BK726" s="62"/>
      <c r="BL726" s="62"/>
      <c r="BM726" s="62"/>
    </row>
    <row r="727" spans="1:65" s="53" customFormat="1" x14ac:dyDescent="0.2">
      <c r="A727" s="2"/>
      <c r="B727" s="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62"/>
      <c r="AE727" s="317"/>
      <c r="AF727" s="317"/>
      <c r="AG727" s="317"/>
      <c r="AH727" s="317"/>
      <c r="AI727" s="317"/>
      <c r="AJ727" s="317"/>
      <c r="AK727" s="315"/>
      <c r="AL727" s="62"/>
      <c r="AM727" s="62"/>
      <c r="AN727" s="62"/>
      <c r="AO727" s="62"/>
      <c r="AP727" s="62"/>
      <c r="AQ727" s="62"/>
      <c r="AR727" s="62"/>
      <c r="AS727" s="62"/>
      <c r="AT727" s="62"/>
      <c r="AU727" s="62"/>
      <c r="AV727" s="62"/>
      <c r="AW727" s="62"/>
      <c r="AX727" s="62"/>
      <c r="AY727" s="62"/>
      <c r="AZ727" s="62"/>
      <c r="BA727" s="62"/>
      <c r="BB727" s="62"/>
      <c r="BC727" s="62"/>
      <c r="BD727" s="62"/>
      <c r="BE727" s="62"/>
      <c r="BF727" s="62"/>
      <c r="BG727" s="62"/>
      <c r="BH727" s="62"/>
      <c r="BI727" s="62"/>
      <c r="BJ727" s="62"/>
      <c r="BK727" s="62"/>
      <c r="BL727" s="62"/>
      <c r="BM727" s="62"/>
    </row>
    <row r="728" spans="1:65" s="53" customFormat="1" x14ac:dyDescent="0.2">
      <c r="A728" s="2"/>
      <c r="B728" s="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62"/>
      <c r="AE728" s="317"/>
      <c r="AF728" s="317"/>
      <c r="AG728" s="317"/>
      <c r="AH728" s="317"/>
      <c r="AI728" s="317"/>
      <c r="AJ728" s="317"/>
      <c r="AK728" s="315"/>
      <c r="AL728" s="62"/>
      <c r="AM728" s="62"/>
      <c r="AN728" s="62"/>
      <c r="AO728" s="62"/>
      <c r="AP728" s="62"/>
      <c r="AQ728" s="62"/>
      <c r="AR728" s="62"/>
      <c r="AS728" s="62"/>
      <c r="AT728" s="62"/>
      <c r="AU728" s="62"/>
      <c r="AV728" s="62"/>
      <c r="AW728" s="62"/>
      <c r="AX728" s="62"/>
      <c r="AY728" s="62"/>
      <c r="AZ728" s="62"/>
      <c r="BA728" s="62"/>
      <c r="BB728" s="62"/>
      <c r="BC728" s="62"/>
      <c r="BD728" s="62"/>
      <c r="BE728" s="62"/>
      <c r="BF728" s="62"/>
      <c r="BG728" s="62"/>
      <c r="BH728" s="62"/>
      <c r="BI728" s="62"/>
      <c r="BJ728" s="62"/>
      <c r="BK728" s="62"/>
      <c r="BL728" s="62"/>
      <c r="BM728" s="62"/>
    </row>
    <row r="729" spans="1:65" s="53" customFormat="1" x14ac:dyDescent="0.2">
      <c r="A729" s="2"/>
      <c r="B729" s="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62"/>
      <c r="AE729" s="317"/>
      <c r="AF729" s="317"/>
      <c r="AG729" s="317"/>
      <c r="AH729" s="317"/>
      <c r="AI729" s="317"/>
      <c r="AJ729" s="317"/>
      <c r="AK729" s="315"/>
      <c r="AL729" s="62"/>
      <c r="AM729" s="62"/>
      <c r="AN729" s="62"/>
      <c r="AO729" s="62"/>
      <c r="AP729" s="62"/>
      <c r="AQ729" s="62"/>
      <c r="AR729" s="62"/>
      <c r="AS729" s="62"/>
      <c r="AT729" s="62"/>
      <c r="AU729" s="62"/>
      <c r="AV729" s="62"/>
      <c r="AW729" s="62"/>
      <c r="AX729" s="62"/>
      <c r="AY729" s="62"/>
      <c r="AZ729" s="62"/>
      <c r="BA729" s="62"/>
      <c r="BB729" s="62"/>
      <c r="BC729" s="62"/>
      <c r="BD729" s="62"/>
      <c r="BE729" s="62"/>
      <c r="BF729" s="62"/>
      <c r="BG729" s="62"/>
      <c r="BH729" s="62"/>
      <c r="BI729" s="62"/>
      <c r="BJ729" s="62"/>
      <c r="BK729" s="62"/>
      <c r="BL729" s="62"/>
      <c r="BM729" s="62"/>
    </row>
    <row r="730" spans="1:65" s="53" customFormat="1" x14ac:dyDescent="0.2">
      <c r="A730" s="2"/>
      <c r="B730" s="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62"/>
      <c r="AE730" s="317"/>
      <c r="AF730" s="317"/>
      <c r="AG730" s="317"/>
      <c r="AH730" s="317"/>
      <c r="AI730" s="317"/>
      <c r="AJ730" s="317"/>
      <c r="AK730" s="315"/>
      <c r="AL730" s="62"/>
      <c r="AM730" s="62"/>
      <c r="AN730" s="62"/>
      <c r="AO730" s="62"/>
      <c r="AP730" s="62"/>
      <c r="AQ730" s="62"/>
      <c r="AR730" s="62"/>
      <c r="AS730" s="62"/>
      <c r="AT730" s="62"/>
      <c r="AU730" s="62"/>
      <c r="AV730" s="62"/>
      <c r="AW730" s="62"/>
      <c r="AX730" s="62"/>
      <c r="AY730" s="62"/>
      <c r="AZ730" s="62"/>
      <c r="BA730" s="62"/>
      <c r="BB730" s="62"/>
      <c r="BC730" s="62"/>
      <c r="BD730" s="62"/>
      <c r="BE730" s="62"/>
      <c r="BF730" s="62"/>
      <c r="BG730" s="62"/>
      <c r="BH730" s="62"/>
      <c r="BI730" s="62"/>
      <c r="BJ730" s="62"/>
      <c r="BK730" s="62"/>
      <c r="BL730" s="62"/>
      <c r="BM730" s="62"/>
    </row>
    <row r="731" spans="1:65" s="53" customFormat="1" x14ac:dyDescent="0.2">
      <c r="A731" s="2"/>
      <c r="B731" s="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62"/>
      <c r="AE731" s="317"/>
      <c r="AF731" s="317"/>
      <c r="AG731" s="317"/>
      <c r="AH731" s="317"/>
      <c r="AI731" s="317"/>
      <c r="AJ731" s="317"/>
      <c r="AK731" s="315"/>
      <c r="AL731" s="62"/>
      <c r="AM731" s="62"/>
      <c r="AN731" s="62"/>
      <c r="AO731" s="62"/>
      <c r="AP731" s="62"/>
      <c r="AQ731" s="62"/>
      <c r="AR731" s="62"/>
      <c r="AS731" s="62"/>
      <c r="AT731" s="62"/>
      <c r="AU731" s="62"/>
      <c r="AV731" s="62"/>
      <c r="AW731" s="62"/>
      <c r="AX731" s="62"/>
      <c r="AY731" s="62"/>
      <c r="AZ731" s="62"/>
      <c r="BA731" s="62"/>
      <c r="BB731" s="62"/>
      <c r="BC731" s="62"/>
      <c r="BD731" s="62"/>
      <c r="BE731" s="62"/>
      <c r="BF731" s="62"/>
      <c r="BG731" s="62"/>
      <c r="BH731" s="62"/>
      <c r="BI731" s="62"/>
      <c r="BJ731" s="62"/>
      <c r="BK731" s="62"/>
      <c r="BL731" s="62"/>
      <c r="BM731" s="62"/>
    </row>
    <row r="732" spans="1:65" s="53" customFormat="1" x14ac:dyDescent="0.2">
      <c r="A732" s="2"/>
      <c r="B732" s="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62"/>
      <c r="AE732" s="317"/>
      <c r="AF732" s="317"/>
      <c r="AG732" s="317"/>
      <c r="AH732" s="317"/>
      <c r="AI732" s="317"/>
      <c r="AJ732" s="317"/>
      <c r="AK732" s="315"/>
      <c r="AL732" s="62"/>
      <c r="AM732" s="62"/>
      <c r="AN732" s="62"/>
      <c r="AO732" s="62"/>
      <c r="AP732" s="62"/>
      <c r="AQ732" s="62"/>
      <c r="AR732" s="62"/>
      <c r="AS732" s="62"/>
      <c r="AT732" s="62"/>
      <c r="AU732" s="62"/>
      <c r="AV732" s="62"/>
      <c r="AW732" s="62"/>
      <c r="AX732" s="62"/>
      <c r="AY732" s="62"/>
      <c r="AZ732" s="62"/>
      <c r="BA732" s="62"/>
      <c r="BB732" s="62"/>
      <c r="BC732" s="62"/>
      <c r="BD732" s="62"/>
      <c r="BE732" s="62"/>
      <c r="BF732" s="62"/>
      <c r="BG732" s="62"/>
      <c r="BH732" s="62"/>
      <c r="BI732" s="62"/>
      <c r="BJ732" s="62"/>
      <c r="BK732" s="62"/>
      <c r="BL732" s="62"/>
      <c r="BM732" s="62"/>
    </row>
    <row r="733" spans="1:65" s="53" customFormat="1" x14ac:dyDescent="0.2">
      <c r="A733" s="2"/>
      <c r="B733" s="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62"/>
      <c r="AE733" s="317"/>
      <c r="AF733" s="317"/>
      <c r="AG733" s="317"/>
      <c r="AH733" s="317"/>
      <c r="AI733" s="317"/>
      <c r="AJ733" s="317"/>
      <c r="AK733" s="315"/>
      <c r="AL733" s="62"/>
      <c r="AM733" s="62"/>
      <c r="AN733" s="62"/>
      <c r="AO733" s="62"/>
      <c r="AP733" s="62"/>
      <c r="AQ733" s="62"/>
      <c r="AR733" s="62"/>
      <c r="AS733" s="62"/>
      <c r="AT733" s="62"/>
      <c r="AU733" s="62"/>
      <c r="AV733" s="62"/>
      <c r="AW733" s="62"/>
      <c r="AX733" s="62"/>
      <c r="AY733" s="62"/>
      <c r="AZ733" s="62"/>
      <c r="BA733" s="62"/>
      <c r="BB733" s="62"/>
      <c r="BC733" s="62"/>
      <c r="BD733" s="62"/>
      <c r="BE733" s="62"/>
      <c r="BF733" s="62"/>
      <c r="BG733" s="62"/>
      <c r="BH733" s="62"/>
      <c r="BI733" s="62"/>
      <c r="BJ733" s="62"/>
      <c r="BK733" s="62"/>
      <c r="BL733" s="62"/>
      <c r="BM733" s="62"/>
    </row>
    <row r="734" spans="1:65" s="53" customFormat="1" x14ac:dyDescent="0.2">
      <c r="A734" s="2"/>
      <c r="B734" s="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62"/>
      <c r="AE734" s="317"/>
      <c r="AF734" s="317"/>
      <c r="AG734" s="317"/>
      <c r="AH734" s="317"/>
      <c r="AI734" s="317"/>
      <c r="AJ734" s="317"/>
      <c r="AK734" s="315"/>
      <c r="AL734" s="62"/>
      <c r="AM734" s="62"/>
      <c r="AN734" s="62"/>
      <c r="AO734" s="62"/>
      <c r="AP734" s="62"/>
      <c r="AQ734" s="62"/>
      <c r="AR734" s="62"/>
      <c r="AS734" s="62"/>
      <c r="AT734" s="62"/>
      <c r="AU734" s="62"/>
      <c r="AV734" s="62"/>
      <c r="AW734" s="62"/>
      <c r="AX734" s="62"/>
      <c r="AY734" s="62"/>
      <c r="AZ734" s="62"/>
      <c r="BA734" s="62"/>
      <c r="BB734" s="62"/>
      <c r="BC734" s="62"/>
      <c r="BD734" s="62"/>
      <c r="BE734" s="62"/>
      <c r="BF734" s="62"/>
      <c r="BG734" s="62"/>
      <c r="BH734" s="62"/>
      <c r="BI734" s="62"/>
      <c r="BJ734" s="62"/>
      <c r="BK734" s="62"/>
      <c r="BL734" s="62"/>
      <c r="BM734" s="62"/>
    </row>
    <row r="735" spans="1:65" s="53" customFormat="1" x14ac:dyDescent="0.2">
      <c r="A735" s="2"/>
      <c r="B735" s="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62"/>
      <c r="AE735" s="317"/>
      <c r="AF735" s="317"/>
      <c r="AG735" s="317"/>
      <c r="AH735" s="317"/>
      <c r="AI735" s="317"/>
      <c r="AJ735" s="317"/>
      <c r="AK735" s="315"/>
      <c r="AL735" s="62"/>
      <c r="AM735" s="62"/>
      <c r="AN735" s="62"/>
      <c r="AO735" s="62"/>
      <c r="AP735" s="62"/>
      <c r="AQ735" s="62"/>
      <c r="AR735" s="62"/>
      <c r="AS735" s="62"/>
      <c r="AT735" s="62"/>
      <c r="AU735" s="62"/>
      <c r="AV735" s="62"/>
      <c r="AW735" s="62"/>
      <c r="AX735" s="62"/>
      <c r="AY735" s="62"/>
      <c r="AZ735" s="62"/>
      <c r="BA735" s="62"/>
      <c r="BB735" s="62"/>
      <c r="BC735" s="62"/>
      <c r="BD735" s="62"/>
      <c r="BE735" s="62"/>
      <c r="BF735" s="62"/>
      <c r="BG735" s="62"/>
      <c r="BH735" s="62"/>
      <c r="BI735" s="62"/>
      <c r="BJ735" s="62"/>
      <c r="BK735" s="62"/>
      <c r="BL735" s="62"/>
      <c r="BM735" s="62"/>
    </row>
    <row r="736" spans="1:65" s="53" customFormat="1" x14ac:dyDescent="0.2">
      <c r="A736" s="2"/>
      <c r="B736" s="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62"/>
      <c r="AE736" s="317"/>
      <c r="AF736" s="317"/>
      <c r="AG736" s="317"/>
      <c r="AH736" s="317"/>
      <c r="AI736" s="317"/>
      <c r="AJ736" s="317"/>
      <c r="AK736" s="315"/>
      <c r="AL736" s="62"/>
      <c r="AM736" s="62"/>
      <c r="AN736" s="62"/>
      <c r="AO736" s="62"/>
      <c r="AP736" s="62"/>
      <c r="AQ736" s="62"/>
      <c r="AR736" s="62"/>
      <c r="AS736" s="62"/>
      <c r="AT736" s="62"/>
      <c r="AU736" s="62"/>
      <c r="AV736" s="62"/>
      <c r="AW736" s="62"/>
      <c r="AX736" s="62"/>
      <c r="AY736" s="62"/>
      <c r="AZ736" s="62"/>
      <c r="BA736" s="62"/>
      <c r="BB736" s="62"/>
      <c r="BC736" s="62"/>
      <c r="BD736" s="62"/>
      <c r="BE736" s="62"/>
      <c r="BF736" s="62"/>
      <c r="BG736" s="62"/>
      <c r="BH736" s="62"/>
      <c r="BI736" s="62"/>
      <c r="BJ736" s="62"/>
      <c r="BK736" s="62"/>
      <c r="BL736" s="62"/>
      <c r="BM736" s="62"/>
    </row>
    <row r="737" spans="1:65" s="53" customFormat="1" x14ac:dyDescent="0.2">
      <c r="A737" s="2"/>
      <c r="B737" s="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62"/>
      <c r="AE737" s="317"/>
      <c r="AF737" s="317"/>
      <c r="AG737" s="317"/>
      <c r="AH737" s="317"/>
      <c r="AI737" s="317"/>
      <c r="AJ737" s="317"/>
      <c r="AK737" s="315"/>
      <c r="AL737" s="62"/>
      <c r="AM737" s="62"/>
      <c r="AN737" s="62"/>
      <c r="AO737" s="62"/>
      <c r="AP737" s="62"/>
      <c r="AQ737" s="62"/>
      <c r="AR737" s="62"/>
      <c r="AS737" s="62"/>
      <c r="AT737" s="62"/>
      <c r="AU737" s="62"/>
      <c r="AV737" s="62"/>
      <c r="AW737" s="62"/>
      <c r="AX737" s="62"/>
      <c r="AY737" s="62"/>
      <c r="AZ737" s="62"/>
      <c r="BA737" s="62"/>
      <c r="BB737" s="62"/>
      <c r="BC737" s="62"/>
      <c r="BD737" s="62"/>
      <c r="BE737" s="62"/>
      <c r="BF737" s="62"/>
      <c r="BG737" s="62"/>
      <c r="BH737" s="62"/>
      <c r="BI737" s="62"/>
      <c r="BJ737" s="62"/>
      <c r="BK737" s="62"/>
      <c r="BL737" s="62"/>
      <c r="BM737" s="62"/>
    </row>
    <row r="738" spans="1:65" s="53" customFormat="1" x14ac:dyDescent="0.2">
      <c r="A738" s="2"/>
      <c r="B738" s="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62"/>
      <c r="AE738" s="317"/>
      <c r="AF738" s="317"/>
      <c r="AG738" s="317"/>
      <c r="AH738" s="317"/>
      <c r="AI738" s="317"/>
      <c r="AJ738" s="317"/>
      <c r="AK738" s="315"/>
      <c r="AL738" s="62"/>
      <c r="AM738" s="62"/>
      <c r="AN738" s="62"/>
      <c r="AO738" s="62"/>
      <c r="AP738" s="62"/>
      <c r="AQ738" s="62"/>
      <c r="AR738" s="62"/>
      <c r="AS738" s="62"/>
      <c r="AT738" s="62"/>
      <c r="AU738" s="62"/>
      <c r="AV738" s="62"/>
      <c r="AW738" s="62"/>
      <c r="AX738" s="62"/>
      <c r="AY738" s="62"/>
      <c r="AZ738" s="62"/>
      <c r="BA738" s="62"/>
      <c r="BB738" s="62"/>
      <c r="BC738" s="62"/>
      <c r="BD738" s="62"/>
      <c r="BE738" s="62"/>
      <c r="BF738" s="62"/>
      <c r="BG738" s="62"/>
      <c r="BH738" s="62"/>
      <c r="BI738" s="62"/>
      <c r="BJ738" s="62"/>
      <c r="BK738" s="62"/>
      <c r="BL738" s="62"/>
      <c r="BM738" s="62"/>
    </row>
    <row r="739" spans="1:65" s="53" customFormat="1" x14ac:dyDescent="0.2">
      <c r="A739" s="2"/>
      <c r="B739" s="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62"/>
      <c r="AE739" s="317"/>
      <c r="AF739" s="317"/>
      <c r="AG739" s="317"/>
      <c r="AH739" s="317"/>
      <c r="AI739" s="317"/>
      <c r="AJ739" s="317"/>
      <c r="AK739" s="315"/>
      <c r="AL739" s="62"/>
      <c r="AM739" s="62"/>
      <c r="AN739" s="62"/>
      <c r="AO739" s="62"/>
      <c r="AP739" s="62"/>
      <c r="AQ739" s="62"/>
      <c r="AR739" s="62"/>
      <c r="AS739" s="62"/>
      <c r="AT739" s="62"/>
      <c r="AU739" s="62"/>
      <c r="AV739" s="62"/>
      <c r="AW739" s="62"/>
      <c r="AX739" s="62"/>
      <c r="AY739" s="62"/>
      <c r="AZ739" s="62"/>
      <c r="BA739" s="62"/>
      <c r="BB739" s="62"/>
      <c r="BC739" s="62"/>
      <c r="BD739" s="62"/>
      <c r="BE739" s="62"/>
      <c r="BF739" s="62"/>
      <c r="BG739" s="62"/>
      <c r="BH739" s="62"/>
      <c r="BI739" s="62"/>
      <c r="BJ739" s="62"/>
      <c r="BK739" s="62"/>
      <c r="BL739" s="62"/>
      <c r="BM739" s="62"/>
    </row>
    <row r="740" spans="1:65" s="53" customFormat="1" x14ac:dyDescent="0.2">
      <c r="A740" s="2"/>
      <c r="B740" s="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62"/>
      <c r="AE740" s="317"/>
      <c r="AF740" s="317"/>
      <c r="AG740" s="317"/>
      <c r="AH740" s="317"/>
      <c r="AI740" s="317"/>
      <c r="AJ740" s="317"/>
      <c r="AK740" s="315"/>
      <c r="AL740" s="62"/>
      <c r="AM740" s="62"/>
      <c r="AN740" s="62"/>
      <c r="AO740" s="62"/>
      <c r="AP740" s="62"/>
      <c r="AQ740" s="62"/>
      <c r="AR740" s="62"/>
      <c r="AS740" s="62"/>
      <c r="AT740" s="62"/>
      <c r="AU740" s="62"/>
      <c r="AV740" s="62"/>
      <c r="AW740" s="62"/>
      <c r="AX740" s="62"/>
      <c r="AY740" s="62"/>
      <c r="AZ740" s="62"/>
      <c r="BA740" s="62"/>
      <c r="BB740" s="62"/>
      <c r="BC740" s="62"/>
      <c r="BD740" s="62"/>
      <c r="BE740" s="62"/>
      <c r="BF740" s="62"/>
      <c r="BG740" s="62"/>
      <c r="BH740" s="62"/>
      <c r="BI740" s="62"/>
      <c r="BJ740" s="62"/>
      <c r="BK740" s="62"/>
      <c r="BL740" s="62"/>
      <c r="BM740" s="62"/>
    </row>
    <row r="741" spans="1:65" s="53" customFormat="1" x14ac:dyDescent="0.2">
      <c r="A741" s="2"/>
      <c r="B741" s="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62"/>
      <c r="AE741" s="317"/>
      <c r="AF741" s="317"/>
      <c r="AG741" s="317"/>
      <c r="AH741" s="317"/>
      <c r="AI741" s="317"/>
      <c r="AJ741" s="317"/>
      <c r="AK741" s="315"/>
      <c r="AL741" s="62"/>
      <c r="AM741" s="62"/>
      <c r="AN741" s="62"/>
      <c r="AO741" s="62"/>
      <c r="AP741" s="62"/>
      <c r="AQ741" s="62"/>
      <c r="AR741" s="62"/>
      <c r="AS741" s="62"/>
      <c r="AT741" s="62"/>
      <c r="AU741" s="62"/>
      <c r="AV741" s="62"/>
      <c r="AW741" s="62"/>
      <c r="AX741" s="62"/>
      <c r="AY741" s="62"/>
      <c r="AZ741" s="62"/>
      <c r="BA741" s="62"/>
      <c r="BB741" s="62"/>
      <c r="BC741" s="62"/>
      <c r="BD741" s="62"/>
      <c r="BE741" s="62"/>
      <c r="BF741" s="62"/>
      <c r="BG741" s="62"/>
      <c r="BH741" s="62"/>
      <c r="BI741" s="62"/>
      <c r="BJ741" s="62"/>
      <c r="BK741" s="62"/>
      <c r="BL741" s="62"/>
      <c r="BM741" s="62"/>
    </row>
    <row r="742" spans="1:65" s="53" customFormat="1" x14ac:dyDescent="0.2">
      <c r="A742" s="2"/>
      <c r="B742" s="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62"/>
      <c r="AE742" s="317"/>
      <c r="AF742" s="317"/>
      <c r="AG742" s="317"/>
      <c r="AH742" s="317"/>
      <c r="AI742" s="317"/>
      <c r="AJ742" s="317"/>
      <c r="AK742" s="315"/>
      <c r="AL742" s="62"/>
      <c r="AM742" s="62"/>
      <c r="AN742" s="62"/>
      <c r="AO742" s="62"/>
      <c r="AP742" s="62"/>
      <c r="AQ742" s="62"/>
      <c r="AR742" s="62"/>
      <c r="AS742" s="62"/>
      <c r="AT742" s="62"/>
      <c r="AU742" s="62"/>
      <c r="AV742" s="62"/>
      <c r="AW742" s="62"/>
      <c r="AX742" s="62"/>
      <c r="AY742" s="62"/>
      <c r="AZ742" s="62"/>
      <c r="BA742" s="62"/>
      <c r="BB742" s="62"/>
      <c r="BC742" s="62"/>
      <c r="BD742" s="62"/>
      <c r="BE742" s="62"/>
      <c r="BF742" s="62"/>
      <c r="BG742" s="62"/>
      <c r="BH742" s="62"/>
      <c r="BI742" s="62"/>
      <c r="BJ742" s="62"/>
      <c r="BK742" s="62"/>
      <c r="BL742" s="62"/>
      <c r="BM742" s="62"/>
    </row>
    <row r="743" spans="1:65" s="53" customFormat="1" x14ac:dyDescent="0.2">
      <c r="A743" s="2"/>
      <c r="B743" s="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62"/>
      <c r="AE743" s="317"/>
      <c r="AF743" s="317"/>
      <c r="AG743" s="317"/>
      <c r="AH743" s="317"/>
      <c r="AI743" s="317"/>
      <c r="AJ743" s="317"/>
      <c r="AK743" s="315"/>
      <c r="AL743" s="62"/>
      <c r="AM743" s="62"/>
      <c r="AN743" s="62"/>
      <c r="AO743" s="62"/>
      <c r="AP743" s="62"/>
      <c r="AQ743" s="62"/>
      <c r="AR743" s="62"/>
      <c r="AS743" s="62"/>
      <c r="AT743" s="62"/>
      <c r="AU743" s="62"/>
      <c r="AV743" s="62"/>
      <c r="AW743" s="62"/>
      <c r="AX743" s="62"/>
      <c r="AY743" s="62"/>
      <c r="AZ743" s="62"/>
      <c r="BA743" s="62"/>
      <c r="BB743" s="62"/>
      <c r="BC743" s="62"/>
      <c r="BD743" s="62"/>
      <c r="BE743" s="62"/>
      <c r="BF743" s="62"/>
      <c r="BG743" s="62"/>
      <c r="BH743" s="62"/>
      <c r="BI743" s="62"/>
      <c r="BJ743" s="62"/>
      <c r="BK743" s="62"/>
      <c r="BL743" s="62"/>
      <c r="BM743" s="62"/>
    </row>
    <row r="744" spans="1:65" s="53" customFormat="1" x14ac:dyDescent="0.2">
      <c r="A744" s="2"/>
      <c r="B744" s="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62"/>
      <c r="AE744" s="317"/>
      <c r="AF744" s="317"/>
      <c r="AG744" s="317"/>
      <c r="AH744" s="317"/>
      <c r="AI744" s="317"/>
      <c r="AJ744" s="317"/>
      <c r="AK744" s="315"/>
      <c r="AL744" s="62"/>
      <c r="AM744" s="62"/>
      <c r="AN744" s="62"/>
      <c r="AO744" s="62"/>
      <c r="AP744" s="62"/>
      <c r="AQ744" s="62"/>
      <c r="AR744" s="62"/>
      <c r="AS744" s="62"/>
      <c r="AT744" s="62"/>
      <c r="AU744" s="62"/>
      <c r="AV744" s="62"/>
      <c r="AW744" s="62"/>
      <c r="AX744" s="62"/>
      <c r="AY744" s="62"/>
      <c r="AZ744" s="62"/>
      <c r="BA744" s="62"/>
      <c r="BB744" s="62"/>
      <c r="BC744" s="62"/>
      <c r="BD744" s="62"/>
      <c r="BE744" s="62"/>
      <c r="BF744" s="62"/>
      <c r="BG744" s="62"/>
      <c r="BH744" s="62"/>
      <c r="BI744" s="62"/>
      <c r="BJ744" s="62"/>
      <c r="BK744" s="62"/>
      <c r="BL744" s="62"/>
      <c r="BM744" s="62"/>
    </row>
    <row r="745" spans="1:65" s="53" customFormat="1" x14ac:dyDescent="0.2">
      <c r="A745" s="2"/>
      <c r="B745" s="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62"/>
      <c r="AE745" s="317"/>
      <c r="AF745" s="317"/>
      <c r="AG745" s="317"/>
      <c r="AH745" s="317"/>
      <c r="AI745" s="317"/>
      <c r="AJ745" s="317"/>
      <c r="AK745" s="315"/>
      <c r="AL745" s="62"/>
      <c r="AM745" s="62"/>
      <c r="AN745" s="62"/>
      <c r="AO745" s="62"/>
      <c r="AP745" s="62"/>
      <c r="AQ745" s="62"/>
      <c r="AR745" s="62"/>
      <c r="AS745" s="62"/>
      <c r="AT745" s="62"/>
      <c r="AU745" s="62"/>
      <c r="AV745" s="62"/>
      <c r="AW745" s="62"/>
      <c r="AX745" s="62"/>
      <c r="AY745" s="62"/>
      <c r="AZ745" s="62"/>
      <c r="BA745" s="62"/>
      <c r="BB745" s="62"/>
      <c r="BC745" s="62"/>
      <c r="BD745" s="62"/>
      <c r="BE745" s="62"/>
      <c r="BF745" s="62"/>
      <c r="BG745" s="62"/>
      <c r="BH745" s="62"/>
      <c r="BI745" s="62"/>
      <c r="BJ745" s="62"/>
      <c r="BK745" s="62"/>
      <c r="BL745" s="62"/>
      <c r="BM745" s="62"/>
    </row>
    <row r="746" spans="1:65" s="53" customFormat="1" x14ac:dyDescent="0.2">
      <c r="A746" s="2"/>
      <c r="B746" s="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62"/>
      <c r="AE746" s="317"/>
      <c r="AF746" s="317"/>
      <c r="AG746" s="317"/>
      <c r="AH746" s="317"/>
      <c r="AI746" s="317"/>
      <c r="AJ746" s="317"/>
      <c r="AK746" s="315"/>
      <c r="AL746" s="62"/>
      <c r="AM746" s="62"/>
      <c r="AN746" s="62"/>
      <c r="AO746" s="62"/>
      <c r="AP746" s="62"/>
      <c r="AQ746" s="62"/>
      <c r="AR746" s="62"/>
      <c r="AS746" s="62"/>
      <c r="AT746" s="62"/>
      <c r="AU746" s="62"/>
      <c r="AV746" s="62"/>
      <c r="AW746" s="62"/>
      <c r="AX746" s="62"/>
      <c r="AY746" s="62"/>
      <c r="AZ746" s="62"/>
      <c r="BA746" s="62"/>
      <c r="BB746" s="62"/>
      <c r="BC746" s="62"/>
      <c r="BD746" s="62"/>
      <c r="BE746" s="62"/>
      <c r="BF746" s="62"/>
      <c r="BG746" s="62"/>
      <c r="BH746" s="62"/>
      <c r="BI746" s="62"/>
      <c r="BJ746" s="62"/>
      <c r="BK746" s="62"/>
      <c r="BL746" s="62"/>
      <c r="BM746" s="62"/>
    </row>
    <row r="747" spans="1:65" s="53" customFormat="1" x14ac:dyDescent="0.2">
      <c r="A747" s="2"/>
      <c r="B747" s="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62"/>
      <c r="AE747" s="317"/>
      <c r="AF747" s="317"/>
      <c r="AG747" s="317"/>
      <c r="AH747" s="317"/>
      <c r="AI747" s="317"/>
      <c r="AJ747" s="317"/>
      <c r="AK747" s="315"/>
      <c r="AL747" s="62"/>
      <c r="AM747" s="62"/>
      <c r="AN747" s="62"/>
      <c r="AO747" s="62"/>
      <c r="AP747" s="62"/>
      <c r="AQ747" s="62"/>
      <c r="AR747" s="62"/>
      <c r="AS747" s="62"/>
      <c r="AT747" s="62"/>
      <c r="AU747" s="62"/>
      <c r="AV747" s="62"/>
      <c r="AW747" s="62"/>
      <c r="AX747" s="62"/>
      <c r="AY747" s="62"/>
      <c r="AZ747" s="62"/>
      <c r="BA747" s="62"/>
      <c r="BB747" s="62"/>
      <c r="BC747" s="62"/>
      <c r="BD747" s="62"/>
      <c r="BE747" s="62"/>
      <c r="BF747" s="62"/>
      <c r="BG747" s="62"/>
      <c r="BH747" s="62"/>
      <c r="BI747" s="62"/>
      <c r="BJ747" s="62"/>
      <c r="BK747" s="62"/>
      <c r="BL747" s="62"/>
      <c r="BM747" s="62"/>
    </row>
    <row r="748" spans="1:65" s="53" customFormat="1" x14ac:dyDescent="0.2">
      <c r="A748" s="2"/>
      <c r="B748" s="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62"/>
      <c r="AE748" s="317"/>
      <c r="AF748" s="317"/>
      <c r="AG748" s="317"/>
      <c r="AH748" s="317"/>
      <c r="AI748" s="317"/>
      <c r="AJ748" s="317"/>
      <c r="AK748" s="315"/>
      <c r="AL748" s="62"/>
      <c r="AM748" s="62"/>
      <c r="AN748" s="62"/>
      <c r="AO748" s="62"/>
      <c r="AP748" s="62"/>
      <c r="AQ748" s="62"/>
      <c r="AR748" s="62"/>
      <c r="AS748" s="62"/>
      <c r="AT748" s="62"/>
      <c r="AU748" s="62"/>
      <c r="AV748" s="62"/>
      <c r="AW748" s="62"/>
      <c r="AX748" s="62"/>
      <c r="AY748" s="62"/>
      <c r="AZ748" s="62"/>
      <c r="BA748" s="62"/>
      <c r="BB748" s="62"/>
      <c r="BC748" s="62"/>
      <c r="BD748" s="62"/>
      <c r="BE748" s="62"/>
      <c r="BF748" s="62"/>
      <c r="BG748" s="62"/>
      <c r="BH748" s="62"/>
      <c r="BI748" s="62"/>
      <c r="BJ748" s="62"/>
      <c r="BK748" s="62"/>
      <c r="BL748" s="62"/>
      <c r="BM748" s="62"/>
    </row>
    <row r="749" spans="1:65" s="53" customFormat="1" x14ac:dyDescent="0.2">
      <c r="A749" s="2"/>
      <c r="B749" s="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62"/>
      <c r="AE749" s="317"/>
      <c r="AF749" s="317"/>
      <c r="AG749" s="317"/>
      <c r="AH749" s="317"/>
      <c r="AI749" s="317"/>
      <c r="AJ749" s="317"/>
      <c r="AK749" s="315"/>
      <c r="AL749" s="62"/>
      <c r="AM749" s="62"/>
      <c r="AN749" s="62"/>
      <c r="AO749" s="62"/>
      <c r="AP749" s="62"/>
      <c r="AQ749" s="62"/>
      <c r="AR749" s="62"/>
      <c r="AS749" s="62"/>
      <c r="AT749" s="62"/>
      <c r="AU749" s="62"/>
      <c r="AV749" s="62"/>
      <c r="AW749" s="62"/>
      <c r="AX749" s="62"/>
      <c r="AY749" s="62"/>
      <c r="AZ749" s="62"/>
      <c r="BA749" s="62"/>
      <c r="BB749" s="62"/>
      <c r="BC749" s="62"/>
      <c r="BD749" s="62"/>
      <c r="BE749" s="62"/>
      <c r="BF749" s="62"/>
      <c r="BG749" s="62"/>
      <c r="BH749" s="62"/>
      <c r="BI749" s="62"/>
      <c r="BJ749" s="62"/>
      <c r="BK749" s="62"/>
      <c r="BL749" s="62"/>
      <c r="BM749" s="62"/>
    </row>
    <row r="750" spans="1:65" s="53" customFormat="1" x14ac:dyDescent="0.2">
      <c r="A750" s="2"/>
      <c r="B750" s="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62"/>
      <c r="AE750" s="317"/>
      <c r="AF750" s="317"/>
      <c r="AG750" s="317"/>
      <c r="AH750" s="317"/>
      <c r="AI750" s="317"/>
      <c r="AJ750" s="317"/>
      <c r="AK750" s="315"/>
      <c r="AL750" s="62"/>
      <c r="AM750" s="62"/>
      <c r="AN750" s="62"/>
      <c r="AO750" s="62"/>
      <c r="AP750" s="62"/>
      <c r="AQ750" s="62"/>
      <c r="AR750" s="62"/>
      <c r="AS750" s="62"/>
      <c r="AT750" s="62"/>
      <c r="AU750" s="62"/>
      <c r="AV750" s="62"/>
      <c r="AW750" s="62"/>
      <c r="AX750" s="62"/>
      <c r="AY750" s="62"/>
      <c r="AZ750" s="62"/>
      <c r="BA750" s="62"/>
      <c r="BB750" s="62"/>
      <c r="BC750" s="62"/>
      <c r="BD750" s="62"/>
      <c r="BE750" s="62"/>
      <c r="BF750" s="62"/>
      <c r="BG750" s="62"/>
      <c r="BH750" s="62"/>
      <c r="BI750" s="62"/>
      <c r="BJ750" s="62"/>
      <c r="BK750" s="62"/>
      <c r="BL750" s="62"/>
      <c r="BM750" s="62"/>
    </row>
    <row r="751" spans="1:65" s="53" customFormat="1" x14ac:dyDescent="0.2">
      <c r="A751" s="2"/>
      <c r="B751" s="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62"/>
      <c r="AE751" s="317"/>
      <c r="AF751" s="317"/>
      <c r="AG751" s="317"/>
      <c r="AH751" s="317"/>
      <c r="AI751" s="317"/>
      <c r="AJ751" s="317"/>
      <c r="AK751" s="315"/>
      <c r="AL751" s="62"/>
      <c r="AM751" s="62"/>
      <c r="AN751" s="62"/>
      <c r="AO751" s="62"/>
      <c r="AP751" s="62"/>
      <c r="AQ751" s="62"/>
      <c r="AR751" s="62"/>
      <c r="AS751" s="62"/>
      <c r="AT751" s="62"/>
      <c r="AU751" s="62"/>
      <c r="AV751" s="62"/>
      <c r="AW751" s="62"/>
      <c r="AX751" s="62"/>
      <c r="AY751" s="62"/>
      <c r="AZ751" s="62"/>
      <c r="BA751" s="62"/>
      <c r="BB751" s="62"/>
      <c r="BC751" s="62"/>
      <c r="BD751" s="62"/>
      <c r="BE751" s="62"/>
      <c r="BF751" s="62"/>
      <c r="BG751" s="62"/>
      <c r="BH751" s="62"/>
      <c r="BI751" s="62"/>
      <c r="BJ751" s="62"/>
      <c r="BK751" s="62"/>
      <c r="BL751" s="62"/>
      <c r="BM751" s="62"/>
    </row>
    <row r="752" spans="1:65" s="53" customFormat="1" x14ac:dyDescent="0.2">
      <c r="A752" s="2"/>
      <c r="B752" s="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62"/>
      <c r="AE752" s="317"/>
      <c r="AF752" s="317"/>
      <c r="AG752" s="317"/>
      <c r="AH752" s="317"/>
      <c r="AI752" s="317"/>
      <c r="AJ752" s="317"/>
      <c r="AK752" s="315"/>
      <c r="AL752" s="62"/>
      <c r="AM752" s="62"/>
      <c r="AN752" s="62"/>
      <c r="AO752" s="62"/>
      <c r="AP752" s="62"/>
      <c r="AQ752" s="62"/>
      <c r="AR752" s="62"/>
      <c r="AS752" s="62"/>
      <c r="AT752" s="62"/>
      <c r="AU752" s="62"/>
      <c r="AV752" s="62"/>
      <c r="AW752" s="62"/>
      <c r="AX752" s="62"/>
      <c r="AY752" s="62"/>
      <c r="AZ752" s="62"/>
      <c r="BA752" s="62"/>
      <c r="BB752" s="62"/>
      <c r="BC752" s="62"/>
      <c r="BD752" s="62"/>
      <c r="BE752" s="62"/>
      <c r="BF752" s="62"/>
      <c r="BG752" s="62"/>
      <c r="BH752" s="62"/>
      <c r="BI752" s="62"/>
      <c r="BJ752" s="62"/>
      <c r="BK752" s="62"/>
      <c r="BL752" s="62"/>
      <c r="BM752" s="62"/>
    </row>
    <row r="753" spans="1:65" s="53" customFormat="1" x14ac:dyDescent="0.2">
      <c r="A753" s="2"/>
      <c r="B753" s="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62"/>
      <c r="AE753" s="317"/>
      <c r="AF753" s="317"/>
      <c r="AG753" s="317"/>
      <c r="AH753" s="317"/>
      <c r="AI753" s="317"/>
      <c r="AJ753" s="317"/>
      <c r="AK753" s="315"/>
      <c r="AL753" s="62"/>
      <c r="AM753" s="62"/>
      <c r="AN753" s="62"/>
      <c r="AO753" s="62"/>
      <c r="AP753" s="62"/>
      <c r="AQ753" s="62"/>
      <c r="AR753" s="62"/>
      <c r="AS753" s="62"/>
      <c r="AT753" s="62"/>
      <c r="AU753" s="62"/>
      <c r="AV753" s="62"/>
      <c r="AW753" s="62"/>
      <c r="AX753" s="62"/>
      <c r="AY753" s="62"/>
      <c r="AZ753" s="62"/>
      <c r="BA753" s="62"/>
      <c r="BB753" s="62"/>
      <c r="BC753" s="62"/>
      <c r="BD753" s="62"/>
      <c r="BE753" s="62"/>
      <c r="BF753" s="62"/>
      <c r="BG753" s="62"/>
      <c r="BH753" s="62"/>
      <c r="BI753" s="62"/>
      <c r="BJ753" s="62"/>
      <c r="BK753" s="62"/>
      <c r="BL753" s="62"/>
      <c r="BM753" s="62"/>
    </row>
    <row r="754" spans="1:65" s="53" customFormat="1" x14ac:dyDescent="0.2">
      <c r="A754" s="2"/>
      <c r="B754" s="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62"/>
      <c r="AE754" s="317"/>
      <c r="AF754" s="317"/>
      <c r="AG754" s="317"/>
      <c r="AH754" s="317"/>
      <c r="AI754" s="317"/>
      <c r="AJ754" s="317"/>
      <c r="AK754" s="315"/>
      <c r="AL754" s="62"/>
      <c r="AM754" s="62"/>
      <c r="AN754" s="62"/>
      <c r="AO754" s="62"/>
      <c r="AP754" s="62"/>
      <c r="AQ754" s="62"/>
      <c r="AR754" s="62"/>
      <c r="AS754" s="62"/>
      <c r="AT754" s="62"/>
      <c r="AU754" s="62"/>
      <c r="AV754" s="62"/>
      <c r="AW754" s="62"/>
      <c r="AX754" s="62"/>
      <c r="AY754" s="62"/>
      <c r="AZ754" s="62"/>
      <c r="BA754" s="62"/>
      <c r="BB754" s="62"/>
      <c r="BC754" s="62"/>
      <c r="BD754" s="62"/>
      <c r="BE754" s="62"/>
      <c r="BF754" s="62"/>
      <c r="BG754" s="62"/>
      <c r="BH754" s="62"/>
      <c r="BI754" s="62"/>
      <c r="BJ754" s="62"/>
      <c r="BK754" s="62"/>
      <c r="BL754" s="62"/>
      <c r="BM754" s="62"/>
    </row>
    <row r="755" spans="1:65" s="53" customFormat="1" x14ac:dyDescent="0.2">
      <c r="A755" s="2"/>
      <c r="B755" s="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62"/>
      <c r="AE755" s="317"/>
      <c r="AF755" s="317"/>
      <c r="AG755" s="317"/>
      <c r="AH755" s="317"/>
      <c r="AI755" s="317"/>
      <c r="AJ755" s="317"/>
      <c r="AK755" s="315"/>
      <c r="AL755" s="62"/>
      <c r="AM755" s="62"/>
      <c r="AN755" s="62"/>
      <c r="AO755" s="62"/>
      <c r="AP755" s="62"/>
      <c r="AQ755" s="62"/>
      <c r="AR755" s="62"/>
      <c r="AS755" s="62"/>
      <c r="AT755" s="62"/>
      <c r="AU755" s="62"/>
      <c r="AV755" s="62"/>
      <c r="AW755" s="62"/>
      <c r="AX755" s="62"/>
      <c r="AY755" s="62"/>
      <c r="AZ755" s="62"/>
      <c r="BA755" s="62"/>
      <c r="BB755" s="62"/>
      <c r="BC755" s="62"/>
      <c r="BD755" s="62"/>
      <c r="BE755" s="62"/>
      <c r="BF755" s="62"/>
      <c r="BG755" s="62"/>
      <c r="BH755" s="62"/>
      <c r="BI755" s="62"/>
      <c r="BJ755" s="62"/>
      <c r="BK755" s="62"/>
      <c r="BL755" s="62"/>
      <c r="BM755" s="62"/>
    </row>
    <row r="756" spans="1:65" s="53" customFormat="1" x14ac:dyDescent="0.2">
      <c r="A756" s="2"/>
      <c r="B756" s="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62"/>
      <c r="AE756" s="317"/>
      <c r="AF756" s="317"/>
      <c r="AG756" s="317"/>
      <c r="AH756" s="317"/>
      <c r="AI756" s="317"/>
      <c r="AJ756" s="317"/>
      <c r="AK756" s="315"/>
      <c r="AL756" s="62"/>
      <c r="AM756" s="62"/>
      <c r="AN756" s="62"/>
      <c r="AO756" s="62"/>
      <c r="AP756" s="62"/>
      <c r="AQ756" s="62"/>
      <c r="AR756" s="62"/>
      <c r="AS756" s="62"/>
      <c r="AT756" s="62"/>
      <c r="AU756" s="62"/>
      <c r="AV756" s="62"/>
      <c r="AW756" s="62"/>
      <c r="AX756" s="62"/>
      <c r="AY756" s="62"/>
      <c r="AZ756" s="62"/>
      <c r="BA756" s="62"/>
      <c r="BB756" s="62"/>
      <c r="BC756" s="62"/>
      <c r="BD756" s="62"/>
      <c r="BE756" s="62"/>
      <c r="BF756" s="62"/>
      <c r="BG756" s="62"/>
      <c r="BH756" s="62"/>
      <c r="BI756" s="62"/>
      <c r="BJ756" s="62"/>
      <c r="BK756" s="62"/>
      <c r="BL756" s="62"/>
      <c r="BM756" s="62"/>
    </row>
    <row r="757" spans="1:65" s="53" customFormat="1" x14ac:dyDescent="0.2">
      <c r="A757" s="2"/>
      <c r="B757" s="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62"/>
      <c r="AE757" s="317"/>
      <c r="AF757" s="317"/>
      <c r="AG757" s="317"/>
      <c r="AH757" s="317"/>
      <c r="AI757" s="317"/>
      <c r="AJ757" s="317"/>
      <c r="AK757" s="315"/>
      <c r="AL757" s="62"/>
      <c r="AM757" s="62"/>
      <c r="AN757" s="62"/>
      <c r="AO757" s="62"/>
      <c r="AP757" s="62"/>
      <c r="AQ757" s="62"/>
      <c r="AR757" s="62"/>
      <c r="AS757" s="62"/>
      <c r="AT757" s="62"/>
      <c r="AU757" s="62"/>
      <c r="AV757" s="62"/>
      <c r="AW757" s="62"/>
      <c r="AX757" s="62"/>
      <c r="AY757" s="62"/>
      <c r="AZ757" s="62"/>
      <c r="BA757" s="62"/>
      <c r="BB757" s="62"/>
      <c r="BC757" s="62"/>
      <c r="BD757" s="62"/>
      <c r="BE757" s="62"/>
      <c r="BF757" s="62"/>
      <c r="BG757" s="62"/>
      <c r="BH757" s="62"/>
      <c r="BI757" s="62"/>
      <c r="BJ757" s="62"/>
      <c r="BK757" s="62"/>
      <c r="BL757" s="62"/>
      <c r="BM757" s="62"/>
    </row>
    <row r="758" spans="1:65" s="53" customFormat="1" x14ac:dyDescent="0.2">
      <c r="A758" s="2"/>
      <c r="B758" s="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62"/>
      <c r="AE758" s="317"/>
      <c r="AF758" s="317"/>
      <c r="AG758" s="317"/>
      <c r="AH758" s="317"/>
      <c r="AI758" s="317"/>
      <c r="AJ758" s="317"/>
      <c r="AK758" s="315"/>
      <c r="AL758" s="62"/>
      <c r="AM758" s="62"/>
      <c r="AN758" s="62"/>
      <c r="AO758" s="62"/>
      <c r="AP758" s="62"/>
      <c r="AQ758" s="62"/>
      <c r="AR758" s="62"/>
      <c r="AS758" s="62"/>
      <c r="AT758" s="62"/>
      <c r="AU758" s="62"/>
      <c r="AV758" s="62"/>
      <c r="AW758" s="62"/>
      <c r="AX758" s="62"/>
      <c r="AY758" s="62"/>
      <c r="AZ758" s="62"/>
      <c r="BA758" s="62"/>
      <c r="BB758" s="62"/>
      <c r="BC758" s="62"/>
      <c r="BD758" s="62"/>
      <c r="BE758" s="62"/>
      <c r="BF758" s="62"/>
      <c r="BG758" s="62"/>
      <c r="BH758" s="62"/>
      <c r="BI758" s="62"/>
      <c r="BJ758" s="62"/>
      <c r="BK758" s="62"/>
      <c r="BL758" s="62"/>
      <c r="BM758" s="62"/>
    </row>
    <row r="759" spans="1:65" s="53" customFormat="1" x14ac:dyDescent="0.2">
      <c r="A759" s="2"/>
      <c r="B759" s="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62"/>
      <c r="AE759" s="317"/>
      <c r="AF759" s="317"/>
      <c r="AG759" s="317"/>
      <c r="AH759" s="317"/>
      <c r="AI759" s="317"/>
      <c r="AJ759" s="317"/>
      <c r="AK759" s="315"/>
      <c r="AL759" s="62"/>
      <c r="AM759" s="62"/>
      <c r="AN759" s="62"/>
      <c r="AO759" s="62"/>
      <c r="AP759" s="62"/>
      <c r="AQ759" s="62"/>
      <c r="AR759" s="62"/>
      <c r="AS759" s="62"/>
      <c r="AT759" s="62"/>
      <c r="AU759" s="62"/>
      <c r="AV759" s="62"/>
      <c r="AW759" s="62"/>
      <c r="AX759" s="62"/>
      <c r="AY759" s="62"/>
      <c r="AZ759" s="62"/>
      <c r="BA759" s="62"/>
      <c r="BB759" s="62"/>
      <c r="BC759" s="62"/>
      <c r="BD759" s="62"/>
      <c r="BE759" s="62"/>
      <c r="BF759" s="62"/>
      <c r="BG759" s="62"/>
      <c r="BH759" s="62"/>
      <c r="BI759" s="62"/>
      <c r="BJ759" s="62"/>
      <c r="BK759" s="62"/>
      <c r="BL759" s="62"/>
      <c r="BM759" s="62"/>
    </row>
    <row r="760" spans="1:65" s="53" customFormat="1" x14ac:dyDescent="0.2">
      <c r="A760" s="2"/>
      <c r="B760" s="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62"/>
      <c r="AE760" s="317"/>
      <c r="AF760" s="317"/>
      <c r="AG760" s="317"/>
      <c r="AH760" s="317"/>
      <c r="AI760" s="317"/>
      <c r="AJ760" s="317"/>
      <c r="AK760" s="315"/>
      <c r="AL760" s="62"/>
      <c r="AM760" s="62"/>
      <c r="AN760" s="62"/>
      <c r="AO760" s="62"/>
      <c r="AP760" s="62"/>
      <c r="AQ760" s="62"/>
      <c r="AR760" s="62"/>
      <c r="AS760" s="62"/>
      <c r="AT760" s="62"/>
      <c r="AU760" s="62"/>
      <c r="AV760" s="62"/>
      <c r="AW760" s="62"/>
      <c r="AX760" s="62"/>
      <c r="AY760" s="62"/>
      <c r="AZ760" s="62"/>
      <c r="BA760" s="62"/>
      <c r="BB760" s="62"/>
      <c r="BC760" s="62"/>
      <c r="BD760" s="62"/>
      <c r="BE760" s="62"/>
      <c r="BF760" s="62"/>
      <c r="BG760" s="62"/>
      <c r="BH760" s="62"/>
      <c r="BI760" s="62"/>
      <c r="BJ760" s="62"/>
      <c r="BK760" s="62"/>
      <c r="BL760" s="62"/>
      <c r="BM760" s="62"/>
    </row>
    <row r="761" spans="1:65" s="53" customFormat="1" x14ac:dyDescent="0.2">
      <c r="A761" s="2"/>
      <c r="B761" s="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62"/>
      <c r="AE761" s="317"/>
      <c r="AF761" s="317"/>
      <c r="AG761" s="317"/>
      <c r="AH761" s="317"/>
      <c r="AI761" s="317"/>
      <c r="AJ761" s="317"/>
      <c r="AK761" s="315"/>
      <c r="AL761" s="62"/>
      <c r="AM761" s="62"/>
      <c r="AN761" s="62"/>
      <c r="AO761" s="62"/>
      <c r="AP761" s="62"/>
      <c r="AQ761" s="62"/>
      <c r="AR761" s="62"/>
      <c r="AS761" s="62"/>
      <c r="AT761" s="62"/>
      <c r="AU761" s="62"/>
      <c r="AV761" s="62"/>
      <c r="AW761" s="62"/>
      <c r="AX761" s="62"/>
      <c r="AY761" s="62"/>
      <c r="AZ761" s="62"/>
      <c r="BA761" s="62"/>
      <c r="BB761" s="62"/>
      <c r="BC761" s="62"/>
      <c r="BD761" s="62"/>
      <c r="BE761" s="62"/>
      <c r="BF761" s="62"/>
      <c r="BG761" s="62"/>
      <c r="BH761" s="62"/>
      <c r="BI761" s="62"/>
      <c r="BJ761" s="62"/>
      <c r="BK761" s="62"/>
      <c r="BL761" s="62"/>
      <c r="BM761" s="62"/>
    </row>
    <row r="762" spans="1:65" s="53" customFormat="1" x14ac:dyDescent="0.2">
      <c r="A762" s="2"/>
      <c r="B762" s="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62"/>
      <c r="AE762" s="317"/>
      <c r="AF762" s="317"/>
      <c r="AG762" s="317"/>
      <c r="AH762" s="317"/>
      <c r="AI762" s="317"/>
      <c r="AJ762" s="317"/>
      <c r="AK762" s="315"/>
      <c r="AL762" s="62"/>
      <c r="AM762" s="62"/>
      <c r="AN762" s="62"/>
      <c r="AO762" s="62"/>
      <c r="AP762" s="62"/>
      <c r="AQ762" s="62"/>
      <c r="AR762" s="62"/>
      <c r="AS762" s="62"/>
      <c r="AT762" s="62"/>
      <c r="AU762" s="62"/>
      <c r="AV762" s="62"/>
      <c r="AW762" s="62"/>
      <c r="AX762" s="62"/>
      <c r="AY762" s="62"/>
      <c r="AZ762" s="62"/>
      <c r="BA762" s="62"/>
      <c r="BB762" s="62"/>
      <c r="BC762" s="62"/>
      <c r="BD762" s="62"/>
      <c r="BE762" s="62"/>
      <c r="BF762" s="62"/>
      <c r="BG762" s="62"/>
      <c r="BH762" s="62"/>
      <c r="BI762" s="62"/>
      <c r="BJ762" s="62"/>
      <c r="BK762" s="62"/>
      <c r="BL762" s="62"/>
      <c r="BM762" s="62"/>
    </row>
    <row r="763" spans="1:65" s="53" customFormat="1" x14ac:dyDescent="0.2">
      <c r="A763" s="2"/>
      <c r="B763" s="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62"/>
      <c r="AE763" s="317"/>
      <c r="AF763" s="317"/>
      <c r="AG763" s="317"/>
      <c r="AH763" s="317"/>
      <c r="AI763" s="317"/>
      <c r="AJ763" s="317"/>
      <c r="AK763" s="315"/>
      <c r="AL763" s="62"/>
      <c r="AM763" s="62"/>
      <c r="AN763" s="62"/>
      <c r="AO763" s="62"/>
      <c r="AP763" s="62"/>
      <c r="AQ763" s="62"/>
      <c r="AR763" s="62"/>
      <c r="AS763" s="62"/>
      <c r="AT763" s="62"/>
      <c r="AU763" s="62"/>
      <c r="AV763" s="62"/>
      <c r="AW763" s="62"/>
      <c r="AX763" s="62"/>
      <c r="AY763" s="62"/>
      <c r="AZ763" s="62"/>
      <c r="BA763" s="62"/>
      <c r="BB763" s="62"/>
      <c r="BC763" s="62"/>
      <c r="BD763" s="62"/>
      <c r="BE763" s="62"/>
      <c r="BF763" s="62"/>
      <c r="BG763" s="62"/>
      <c r="BH763" s="62"/>
      <c r="BI763" s="62"/>
      <c r="BJ763" s="62"/>
      <c r="BK763" s="62"/>
      <c r="BL763" s="62"/>
      <c r="BM763" s="62"/>
    </row>
    <row r="764" spans="1:65" s="53" customFormat="1" x14ac:dyDescent="0.2">
      <c r="A764" s="2"/>
      <c r="B764" s="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62"/>
      <c r="AE764" s="317"/>
      <c r="AF764" s="317"/>
      <c r="AG764" s="317"/>
      <c r="AH764" s="317"/>
      <c r="AI764" s="317"/>
      <c r="AJ764" s="317"/>
      <c r="AK764" s="315"/>
      <c r="AL764" s="62"/>
      <c r="AM764" s="62"/>
      <c r="AN764" s="62"/>
      <c r="AO764" s="62"/>
      <c r="AP764" s="62"/>
      <c r="AQ764" s="62"/>
      <c r="AR764" s="62"/>
      <c r="AS764" s="62"/>
      <c r="AT764" s="62"/>
      <c r="AU764" s="62"/>
      <c r="AV764" s="62"/>
      <c r="AW764" s="62"/>
      <c r="AX764" s="62"/>
      <c r="AY764" s="62"/>
      <c r="AZ764" s="62"/>
      <c r="BA764" s="62"/>
      <c r="BB764" s="62"/>
      <c r="BC764" s="62"/>
      <c r="BD764" s="62"/>
      <c r="BE764" s="62"/>
      <c r="BF764" s="62"/>
      <c r="BG764" s="62"/>
      <c r="BH764" s="62"/>
      <c r="BI764" s="62"/>
      <c r="BJ764" s="62"/>
      <c r="BK764" s="62"/>
      <c r="BL764" s="62"/>
      <c r="BM764" s="62"/>
    </row>
    <row r="765" spans="1:65" s="53" customFormat="1" x14ac:dyDescent="0.2">
      <c r="A765" s="2"/>
      <c r="B765" s="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62"/>
      <c r="AE765" s="317"/>
      <c r="AF765" s="317"/>
      <c r="AG765" s="317"/>
      <c r="AH765" s="317"/>
      <c r="AI765" s="317"/>
      <c r="AJ765" s="317"/>
      <c r="AK765" s="315"/>
      <c r="AL765" s="62"/>
      <c r="AM765" s="62"/>
      <c r="AN765" s="62"/>
      <c r="AO765" s="62"/>
      <c r="AP765" s="62"/>
      <c r="AQ765" s="62"/>
      <c r="AR765" s="62"/>
      <c r="AS765" s="62"/>
      <c r="AT765" s="62"/>
      <c r="AU765" s="62"/>
      <c r="AV765" s="62"/>
      <c r="AW765" s="62"/>
      <c r="AX765" s="62"/>
      <c r="AY765" s="62"/>
      <c r="AZ765" s="62"/>
      <c r="BA765" s="62"/>
      <c r="BB765" s="62"/>
      <c r="BC765" s="62"/>
      <c r="BD765" s="62"/>
      <c r="BE765" s="62"/>
      <c r="BF765" s="62"/>
      <c r="BG765" s="62"/>
      <c r="BH765" s="62"/>
      <c r="BI765" s="62"/>
      <c r="BJ765" s="62"/>
      <c r="BK765" s="62"/>
      <c r="BL765" s="62"/>
      <c r="BM765" s="62"/>
    </row>
    <row r="766" spans="1:65" s="53" customFormat="1" x14ac:dyDescent="0.2">
      <c r="A766" s="2"/>
      <c r="B766" s="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62"/>
      <c r="AE766" s="317"/>
      <c r="AF766" s="317"/>
      <c r="AG766" s="317"/>
      <c r="AH766" s="317"/>
      <c r="AI766" s="317"/>
      <c r="AJ766" s="317"/>
      <c r="AK766" s="315"/>
      <c r="AL766" s="62"/>
      <c r="AM766" s="62"/>
      <c r="AN766" s="62"/>
      <c r="AO766" s="62"/>
      <c r="AP766" s="62"/>
      <c r="AQ766" s="62"/>
      <c r="AR766" s="62"/>
      <c r="AS766" s="62"/>
      <c r="AT766" s="62"/>
      <c r="AU766" s="62"/>
      <c r="AV766" s="62"/>
      <c r="AW766" s="62"/>
      <c r="AX766" s="62"/>
      <c r="AY766" s="62"/>
      <c r="AZ766" s="62"/>
      <c r="BA766" s="62"/>
      <c r="BB766" s="62"/>
      <c r="BC766" s="62"/>
      <c r="BD766" s="62"/>
      <c r="BE766" s="62"/>
      <c r="BF766" s="62"/>
      <c r="BG766" s="62"/>
      <c r="BH766" s="62"/>
      <c r="BI766" s="62"/>
      <c r="BJ766" s="62"/>
      <c r="BK766" s="62"/>
      <c r="BL766" s="62"/>
      <c r="BM766" s="62"/>
    </row>
    <row r="767" spans="1:65" s="53" customFormat="1" x14ac:dyDescent="0.2">
      <c r="A767" s="2"/>
      <c r="B767" s="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62"/>
      <c r="AE767" s="317"/>
      <c r="AF767" s="317"/>
      <c r="AG767" s="317"/>
      <c r="AH767" s="317"/>
      <c r="AI767" s="317"/>
      <c r="AJ767" s="317"/>
      <c r="AK767" s="315"/>
      <c r="AL767" s="62"/>
      <c r="AM767" s="62"/>
      <c r="AN767" s="62"/>
      <c r="AO767" s="62"/>
      <c r="AP767" s="62"/>
      <c r="AQ767" s="62"/>
      <c r="AR767" s="62"/>
      <c r="AS767" s="62"/>
      <c r="AT767" s="62"/>
      <c r="AU767" s="62"/>
      <c r="AV767" s="62"/>
      <c r="AW767" s="62"/>
      <c r="AX767" s="62"/>
      <c r="AY767" s="62"/>
      <c r="AZ767" s="62"/>
      <c r="BA767" s="62"/>
      <c r="BB767" s="62"/>
      <c r="BC767" s="62"/>
      <c r="BD767" s="62"/>
      <c r="BE767" s="62"/>
      <c r="BF767" s="62"/>
      <c r="BG767" s="62"/>
      <c r="BH767" s="62"/>
      <c r="BI767" s="62"/>
      <c r="BJ767" s="62"/>
      <c r="BK767" s="62"/>
      <c r="BL767" s="62"/>
      <c r="BM767" s="62"/>
    </row>
    <row r="768" spans="1:65" s="53" customFormat="1" x14ac:dyDescent="0.2">
      <c r="A768" s="2"/>
      <c r="B768" s="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62"/>
      <c r="AE768" s="317"/>
      <c r="AF768" s="317"/>
      <c r="AG768" s="317"/>
      <c r="AH768" s="317"/>
      <c r="AI768" s="317"/>
      <c r="AJ768" s="317"/>
      <c r="AK768" s="315"/>
      <c r="AL768" s="62"/>
      <c r="AM768" s="62"/>
      <c r="AN768" s="62"/>
      <c r="AO768" s="62"/>
      <c r="AP768" s="62"/>
      <c r="AQ768" s="62"/>
      <c r="AR768" s="62"/>
      <c r="AS768" s="62"/>
      <c r="AT768" s="62"/>
      <c r="AU768" s="62"/>
      <c r="AV768" s="62"/>
      <c r="AW768" s="62"/>
      <c r="AX768" s="62"/>
      <c r="AY768" s="62"/>
      <c r="AZ768" s="62"/>
      <c r="BA768" s="62"/>
      <c r="BB768" s="62"/>
      <c r="BC768" s="62"/>
      <c r="BD768" s="62"/>
      <c r="BE768" s="62"/>
      <c r="BF768" s="62"/>
      <c r="BG768" s="62"/>
      <c r="BH768" s="62"/>
      <c r="BI768" s="62"/>
      <c r="BJ768" s="62"/>
      <c r="BK768" s="62"/>
      <c r="BL768" s="62"/>
      <c r="BM768" s="62"/>
    </row>
    <row r="769" spans="1:65" s="53" customFormat="1" x14ac:dyDescent="0.2">
      <c r="A769" s="2"/>
      <c r="B769" s="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62"/>
      <c r="AE769" s="317"/>
      <c r="AF769" s="317"/>
      <c r="AG769" s="317"/>
      <c r="AH769" s="317"/>
      <c r="AI769" s="317"/>
      <c r="AJ769" s="317"/>
      <c r="AK769" s="315"/>
      <c r="AL769" s="62"/>
      <c r="AM769" s="62"/>
      <c r="AN769" s="62"/>
      <c r="AO769" s="62"/>
      <c r="AP769" s="62"/>
      <c r="AQ769" s="62"/>
      <c r="AR769" s="62"/>
      <c r="AS769" s="62"/>
      <c r="AT769" s="62"/>
      <c r="AU769" s="62"/>
      <c r="AV769" s="62"/>
      <c r="AW769" s="62"/>
      <c r="AX769" s="62"/>
      <c r="AY769" s="62"/>
      <c r="AZ769" s="62"/>
      <c r="BA769" s="62"/>
      <c r="BB769" s="62"/>
      <c r="BC769" s="62"/>
      <c r="BD769" s="62"/>
      <c r="BE769" s="62"/>
      <c r="BF769" s="62"/>
      <c r="BG769" s="62"/>
      <c r="BH769" s="62"/>
      <c r="BI769" s="62"/>
      <c r="BJ769" s="62"/>
      <c r="BK769" s="62"/>
      <c r="BL769" s="62"/>
      <c r="BM769" s="62"/>
    </row>
    <row r="770" spans="1:65" s="53" customFormat="1" x14ac:dyDescent="0.2">
      <c r="A770" s="2"/>
      <c r="B770" s="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62"/>
      <c r="AE770" s="317"/>
      <c r="AF770" s="317"/>
      <c r="AG770" s="317"/>
      <c r="AH770" s="317"/>
      <c r="AI770" s="317"/>
      <c r="AJ770" s="317"/>
      <c r="AK770" s="315"/>
      <c r="AL770" s="62"/>
      <c r="AM770" s="62"/>
      <c r="AN770" s="62"/>
      <c r="AO770" s="62"/>
      <c r="AP770" s="62"/>
      <c r="AQ770" s="62"/>
      <c r="AR770" s="62"/>
      <c r="AS770" s="62"/>
      <c r="AT770" s="62"/>
      <c r="AU770" s="62"/>
      <c r="AV770" s="62"/>
      <c r="AW770" s="62"/>
      <c r="AX770" s="62"/>
      <c r="AY770" s="62"/>
      <c r="AZ770" s="62"/>
      <c r="BA770" s="62"/>
      <c r="BB770" s="62"/>
      <c r="BC770" s="62"/>
      <c r="BD770" s="62"/>
      <c r="BE770" s="62"/>
      <c r="BF770" s="62"/>
      <c r="BG770" s="62"/>
      <c r="BH770" s="62"/>
      <c r="BI770" s="62"/>
      <c r="BJ770" s="62"/>
      <c r="BK770" s="62"/>
      <c r="BL770" s="62"/>
      <c r="BM770" s="62"/>
    </row>
    <row r="771" spans="1:65" s="53" customFormat="1" x14ac:dyDescent="0.2">
      <c r="A771" s="2"/>
      <c r="B771" s="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62"/>
      <c r="AE771" s="317"/>
      <c r="AF771" s="317"/>
      <c r="AG771" s="317"/>
      <c r="AH771" s="317"/>
      <c r="AI771" s="317"/>
      <c r="AJ771" s="317"/>
      <c r="AK771" s="315"/>
      <c r="AL771" s="62"/>
      <c r="AM771" s="62"/>
      <c r="AN771" s="62"/>
      <c r="AO771" s="62"/>
      <c r="AP771" s="62"/>
      <c r="AQ771" s="62"/>
      <c r="AR771" s="62"/>
      <c r="AS771" s="62"/>
      <c r="AT771" s="62"/>
      <c r="AU771" s="62"/>
      <c r="AV771" s="62"/>
      <c r="AW771" s="62"/>
      <c r="AX771" s="62"/>
      <c r="AY771" s="62"/>
      <c r="AZ771" s="62"/>
      <c r="BA771" s="62"/>
      <c r="BB771" s="62"/>
      <c r="BC771" s="62"/>
      <c r="BD771" s="62"/>
      <c r="BE771" s="62"/>
      <c r="BF771" s="62"/>
      <c r="BG771" s="62"/>
      <c r="BH771" s="62"/>
      <c r="BI771" s="62"/>
      <c r="BJ771" s="62"/>
      <c r="BK771" s="62"/>
      <c r="BL771" s="62"/>
      <c r="BM771" s="62"/>
    </row>
    <row r="772" spans="1:65" s="53" customFormat="1" x14ac:dyDescent="0.2">
      <c r="A772" s="2"/>
      <c r="B772" s="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62"/>
      <c r="AE772" s="317"/>
      <c r="AF772" s="317"/>
      <c r="AG772" s="317"/>
      <c r="AH772" s="317"/>
      <c r="AI772" s="317"/>
      <c r="AJ772" s="317"/>
      <c r="AK772" s="315"/>
      <c r="AL772" s="62"/>
      <c r="AM772" s="62"/>
      <c r="AN772" s="62"/>
      <c r="AO772" s="62"/>
      <c r="AP772" s="62"/>
      <c r="AQ772" s="62"/>
      <c r="AR772" s="62"/>
      <c r="AS772" s="62"/>
      <c r="AT772" s="62"/>
      <c r="AU772" s="62"/>
      <c r="AV772" s="62"/>
      <c r="AW772" s="62"/>
      <c r="AX772" s="62"/>
      <c r="AY772" s="62"/>
      <c r="AZ772" s="62"/>
      <c r="BA772" s="62"/>
      <c r="BB772" s="62"/>
      <c r="BC772" s="62"/>
      <c r="BD772" s="62"/>
      <c r="BE772" s="62"/>
      <c r="BF772" s="62"/>
      <c r="BG772" s="62"/>
      <c r="BH772" s="62"/>
      <c r="BI772" s="62"/>
      <c r="BJ772" s="62"/>
      <c r="BK772" s="62"/>
      <c r="BL772" s="62"/>
      <c r="BM772" s="62"/>
    </row>
    <row r="773" spans="1:65" s="53" customFormat="1" x14ac:dyDescent="0.2">
      <c r="A773" s="2"/>
      <c r="B773" s="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62"/>
      <c r="AE773" s="317"/>
      <c r="AF773" s="317"/>
      <c r="AG773" s="317"/>
      <c r="AH773" s="317"/>
      <c r="AI773" s="317"/>
      <c r="AJ773" s="317"/>
      <c r="AK773" s="315"/>
      <c r="AL773" s="62"/>
      <c r="AM773" s="62"/>
      <c r="AN773" s="62"/>
      <c r="AO773" s="62"/>
      <c r="AP773" s="62"/>
      <c r="AQ773" s="62"/>
      <c r="AR773" s="62"/>
      <c r="AS773" s="62"/>
      <c r="AT773" s="62"/>
      <c r="AU773" s="62"/>
      <c r="AV773" s="62"/>
      <c r="AW773" s="62"/>
      <c r="AX773" s="62"/>
      <c r="AY773" s="62"/>
      <c r="AZ773" s="62"/>
      <c r="BA773" s="62"/>
      <c r="BB773" s="62"/>
      <c r="BC773" s="62"/>
      <c r="BD773" s="62"/>
      <c r="BE773" s="62"/>
      <c r="BF773" s="62"/>
      <c r="BG773" s="62"/>
      <c r="BH773" s="62"/>
      <c r="BI773" s="62"/>
      <c r="BJ773" s="62"/>
      <c r="BK773" s="62"/>
      <c r="BL773" s="62"/>
      <c r="BM773" s="62"/>
    </row>
    <row r="774" spans="1:65" s="53" customFormat="1" x14ac:dyDescent="0.2">
      <c r="A774" s="2"/>
      <c r="B774" s="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62"/>
      <c r="AE774" s="317"/>
      <c r="AF774" s="317"/>
      <c r="AG774" s="317"/>
      <c r="AH774" s="317"/>
      <c r="AI774" s="317"/>
      <c r="AJ774" s="317"/>
      <c r="AK774" s="315"/>
      <c r="AL774" s="62"/>
      <c r="AM774" s="62"/>
      <c r="AN774" s="62"/>
      <c r="AO774" s="62"/>
      <c r="AP774" s="62"/>
      <c r="AQ774" s="62"/>
      <c r="AR774" s="62"/>
      <c r="AS774" s="62"/>
      <c r="AT774" s="62"/>
      <c r="AU774" s="62"/>
      <c r="AV774" s="62"/>
      <c r="AW774" s="62"/>
      <c r="AX774" s="62"/>
      <c r="AY774" s="62"/>
      <c r="AZ774" s="62"/>
      <c r="BA774" s="62"/>
      <c r="BB774" s="62"/>
      <c r="BC774" s="62"/>
      <c r="BD774" s="62"/>
      <c r="BE774" s="62"/>
      <c r="BF774" s="62"/>
      <c r="BG774" s="62"/>
      <c r="BH774" s="62"/>
      <c r="BI774" s="62"/>
      <c r="BJ774" s="62"/>
      <c r="BK774" s="62"/>
      <c r="BL774" s="62"/>
      <c r="BM774" s="62"/>
    </row>
    <row r="775" spans="1:65" s="53" customFormat="1" x14ac:dyDescent="0.2">
      <c r="A775" s="2"/>
      <c r="B775" s="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62"/>
      <c r="AE775" s="317"/>
      <c r="AF775" s="317"/>
      <c r="AG775" s="317"/>
      <c r="AH775" s="317"/>
      <c r="AI775" s="317"/>
      <c r="AJ775" s="317"/>
      <c r="AK775" s="315"/>
      <c r="AL775" s="62"/>
      <c r="AM775" s="62"/>
      <c r="AN775" s="62"/>
      <c r="AO775" s="62"/>
      <c r="AP775" s="62"/>
      <c r="AQ775" s="62"/>
      <c r="AR775" s="62"/>
      <c r="AS775" s="62"/>
      <c r="AT775" s="62"/>
      <c r="AU775" s="62"/>
      <c r="AV775" s="62"/>
      <c r="AW775" s="62"/>
      <c r="AX775" s="62"/>
      <c r="AY775" s="62"/>
      <c r="AZ775" s="62"/>
      <c r="BA775" s="62"/>
      <c r="BB775" s="62"/>
      <c r="BC775" s="62"/>
      <c r="BD775" s="62"/>
      <c r="BE775" s="62"/>
      <c r="BF775" s="62"/>
      <c r="BG775" s="62"/>
      <c r="BH775" s="62"/>
      <c r="BI775" s="62"/>
      <c r="BJ775" s="62"/>
      <c r="BK775" s="62"/>
      <c r="BL775" s="62"/>
      <c r="BM775" s="62"/>
    </row>
    <row r="776" spans="1:65" s="53" customFormat="1" x14ac:dyDescent="0.2">
      <c r="A776" s="2"/>
      <c r="B776" s="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62"/>
      <c r="AE776" s="317"/>
      <c r="AF776" s="317"/>
      <c r="AG776" s="317"/>
      <c r="AH776" s="317"/>
      <c r="AI776" s="317"/>
      <c r="AJ776" s="317"/>
      <c r="AK776" s="315"/>
      <c r="AL776" s="62"/>
      <c r="AM776" s="62"/>
      <c r="AN776" s="62"/>
      <c r="AO776" s="62"/>
      <c r="AP776" s="62"/>
      <c r="AQ776" s="62"/>
      <c r="AR776" s="62"/>
      <c r="AS776" s="62"/>
      <c r="AT776" s="62"/>
      <c r="AU776" s="62"/>
      <c r="AV776" s="62"/>
      <c r="AW776" s="62"/>
      <c r="AX776" s="62"/>
      <c r="AY776" s="62"/>
      <c r="AZ776" s="62"/>
      <c r="BA776" s="62"/>
      <c r="BB776" s="62"/>
      <c r="BC776" s="62"/>
      <c r="BD776" s="62"/>
      <c r="BE776" s="62"/>
      <c r="BF776" s="62"/>
      <c r="BG776" s="62"/>
      <c r="BH776" s="62"/>
      <c r="BI776" s="62"/>
      <c r="BJ776" s="62"/>
      <c r="BK776" s="62"/>
      <c r="BL776" s="62"/>
      <c r="BM776" s="62"/>
    </row>
    <row r="777" spans="1:65" s="53" customFormat="1" x14ac:dyDescent="0.2">
      <c r="A777" s="2"/>
      <c r="B777" s="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62"/>
      <c r="AE777" s="317"/>
      <c r="AF777" s="317"/>
      <c r="AG777" s="317"/>
      <c r="AH777" s="317"/>
      <c r="AI777" s="317"/>
      <c r="AJ777" s="317"/>
      <c r="AK777" s="315"/>
      <c r="AL777" s="62"/>
      <c r="AM777" s="62"/>
      <c r="AN777" s="62"/>
      <c r="AO777" s="62"/>
      <c r="AP777" s="62"/>
      <c r="AQ777" s="62"/>
      <c r="AR777" s="62"/>
      <c r="AS777" s="62"/>
      <c r="AT777" s="62"/>
      <c r="AU777" s="62"/>
      <c r="AV777" s="62"/>
      <c r="AW777" s="62"/>
      <c r="AX777" s="62"/>
      <c r="AY777" s="62"/>
      <c r="AZ777" s="62"/>
      <c r="BA777" s="62"/>
      <c r="BB777" s="62"/>
      <c r="BC777" s="62"/>
      <c r="BD777" s="62"/>
      <c r="BE777" s="62"/>
      <c r="BF777" s="62"/>
      <c r="BG777" s="62"/>
      <c r="BH777" s="62"/>
      <c r="BI777" s="62"/>
      <c r="BJ777" s="62"/>
      <c r="BK777" s="62"/>
      <c r="BL777" s="62"/>
      <c r="BM777" s="62"/>
    </row>
    <row r="778" spans="1:65" s="53" customFormat="1" x14ac:dyDescent="0.2">
      <c r="A778" s="2"/>
      <c r="B778" s="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62"/>
      <c r="AE778" s="317"/>
      <c r="AF778" s="317"/>
      <c r="AG778" s="317"/>
      <c r="AH778" s="317"/>
      <c r="AI778" s="317"/>
      <c r="AJ778" s="317"/>
      <c r="AK778" s="315"/>
      <c r="AL778" s="62"/>
      <c r="AM778" s="62"/>
      <c r="AN778" s="62"/>
      <c r="AO778" s="62"/>
      <c r="AP778" s="62"/>
      <c r="AQ778" s="62"/>
      <c r="AR778" s="62"/>
      <c r="AS778" s="62"/>
      <c r="AT778" s="62"/>
      <c r="AU778" s="62"/>
      <c r="AV778" s="62"/>
      <c r="AW778" s="62"/>
      <c r="AX778" s="62"/>
      <c r="AY778" s="62"/>
      <c r="AZ778" s="62"/>
      <c r="BA778" s="62"/>
      <c r="BB778" s="62"/>
      <c r="BC778" s="62"/>
      <c r="BD778" s="62"/>
      <c r="BE778" s="62"/>
      <c r="BF778" s="62"/>
      <c r="BG778" s="62"/>
      <c r="BH778" s="62"/>
      <c r="BI778" s="62"/>
      <c r="BJ778" s="62"/>
      <c r="BK778" s="62"/>
      <c r="BL778" s="62"/>
      <c r="BM778" s="62"/>
    </row>
    <row r="779" spans="1:65" s="53" customFormat="1" x14ac:dyDescent="0.2">
      <c r="A779" s="2"/>
      <c r="B779" s="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62"/>
      <c r="AE779" s="317"/>
      <c r="AF779" s="317"/>
      <c r="AG779" s="317"/>
      <c r="AH779" s="317"/>
      <c r="AI779" s="317"/>
      <c r="AJ779" s="317"/>
      <c r="AK779" s="315"/>
      <c r="AL779" s="62"/>
      <c r="AM779" s="62"/>
      <c r="AN779" s="62"/>
      <c r="AO779" s="62"/>
      <c r="AP779" s="62"/>
      <c r="AQ779" s="62"/>
      <c r="AR779" s="62"/>
      <c r="AS779" s="62"/>
      <c r="AT779" s="62"/>
      <c r="AU779" s="62"/>
      <c r="AV779" s="62"/>
      <c r="AW779" s="62"/>
      <c r="AX779" s="62"/>
      <c r="AY779" s="62"/>
      <c r="AZ779" s="62"/>
      <c r="BA779" s="62"/>
      <c r="BB779" s="62"/>
      <c r="BC779" s="62"/>
      <c r="BD779" s="62"/>
      <c r="BE779" s="62"/>
      <c r="BF779" s="62"/>
      <c r="BG779" s="62"/>
      <c r="BH779" s="62"/>
      <c r="BI779" s="62"/>
      <c r="BJ779" s="62"/>
      <c r="BK779" s="62"/>
      <c r="BL779" s="62"/>
      <c r="BM779" s="62"/>
    </row>
    <row r="780" spans="1:65" s="53" customFormat="1" x14ac:dyDescent="0.2">
      <c r="A780" s="2"/>
      <c r="B780" s="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62"/>
      <c r="AE780" s="317"/>
      <c r="AF780" s="317"/>
      <c r="AG780" s="317"/>
      <c r="AH780" s="317"/>
      <c r="AI780" s="317"/>
      <c r="AJ780" s="317"/>
      <c r="AK780" s="315"/>
      <c r="AL780" s="62"/>
      <c r="AM780" s="62"/>
      <c r="AN780" s="62"/>
      <c r="AO780" s="62"/>
      <c r="AP780" s="62"/>
      <c r="AQ780" s="62"/>
      <c r="AR780" s="62"/>
      <c r="AS780" s="62"/>
      <c r="AT780" s="62"/>
      <c r="AU780" s="62"/>
      <c r="AV780" s="62"/>
      <c r="AW780" s="62"/>
      <c r="AX780" s="62"/>
      <c r="AY780" s="62"/>
      <c r="AZ780" s="62"/>
      <c r="BA780" s="62"/>
      <c r="BB780" s="62"/>
      <c r="BC780" s="62"/>
      <c r="BD780" s="62"/>
      <c r="BE780" s="62"/>
      <c r="BF780" s="62"/>
      <c r="BG780" s="62"/>
      <c r="BH780" s="62"/>
      <c r="BI780" s="62"/>
      <c r="BJ780" s="62"/>
      <c r="BK780" s="62"/>
      <c r="BL780" s="62"/>
      <c r="BM780" s="62"/>
    </row>
    <row r="781" spans="1:65" s="53" customFormat="1" x14ac:dyDescent="0.2">
      <c r="A781" s="2"/>
      <c r="B781" s="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62"/>
      <c r="AE781" s="317"/>
      <c r="AF781" s="317"/>
      <c r="AG781" s="317"/>
      <c r="AH781" s="317"/>
      <c r="AI781" s="317"/>
      <c r="AJ781" s="317"/>
      <c r="AK781" s="315"/>
      <c r="AL781" s="62"/>
      <c r="AM781" s="62"/>
      <c r="AN781" s="62"/>
      <c r="AO781" s="62"/>
      <c r="AP781" s="62"/>
      <c r="AQ781" s="62"/>
      <c r="AR781" s="62"/>
      <c r="AS781" s="62"/>
      <c r="AT781" s="62"/>
      <c r="AU781" s="62"/>
      <c r="AV781" s="62"/>
      <c r="AW781" s="62"/>
      <c r="AX781" s="62"/>
      <c r="AY781" s="62"/>
      <c r="AZ781" s="62"/>
      <c r="BA781" s="62"/>
      <c r="BB781" s="62"/>
      <c r="BC781" s="62"/>
      <c r="BD781" s="62"/>
      <c r="BE781" s="62"/>
      <c r="BF781" s="62"/>
      <c r="BG781" s="62"/>
      <c r="BH781" s="62"/>
      <c r="BI781" s="62"/>
      <c r="BJ781" s="62"/>
      <c r="BK781" s="62"/>
      <c r="BL781" s="62"/>
      <c r="BM781" s="62"/>
    </row>
    <row r="782" spans="1:65" s="53" customFormat="1" x14ac:dyDescent="0.2">
      <c r="A782" s="2"/>
      <c r="B782" s="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62"/>
      <c r="AE782" s="317"/>
      <c r="AF782" s="317"/>
      <c r="AG782" s="317"/>
      <c r="AH782" s="317"/>
      <c r="AI782" s="317"/>
      <c r="AJ782" s="317"/>
      <c r="AK782" s="315"/>
      <c r="AL782" s="62"/>
      <c r="AM782" s="62"/>
      <c r="AN782" s="62"/>
      <c r="AO782" s="62"/>
      <c r="AP782" s="62"/>
      <c r="AQ782" s="62"/>
      <c r="AR782" s="62"/>
      <c r="AS782" s="62"/>
      <c r="AT782" s="62"/>
      <c r="AU782" s="62"/>
      <c r="AV782" s="62"/>
      <c r="AW782" s="62"/>
      <c r="AX782" s="62"/>
      <c r="AY782" s="62"/>
      <c r="AZ782" s="62"/>
      <c r="BA782" s="62"/>
      <c r="BB782" s="62"/>
      <c r="BC782" s="62"/>
      <c r="BD782" s="62"/>
      <c r="BE782" s="62"/>
      <c r="BF782" s="62"/>
      <c r="BG782" s="62"/>
      <c r="BH782" s="62"/>
      <c r="BI782" s="62"/>
      <c r="BJ782" s="62"/>
      <c r="BK782" s="62"/>
      <c r="BL782" s="62"/>
      <c r="BM782" s="62"/>
    </row>
    <row r="783" spans="1:65" s="53" customFormat="1" x14ac:dyDescent="0.2">
      <c r="A783" s="2"/>
      <c r="B783" s="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62"/>
      <c r="AE783" s="317"/>
      <c r="AF783" s="317"/>
      <c r="AG783" s="317"/>
      <c r="AH783" s="317"/>
      <c r="AI783" s="317"/>
      <c r="AJ783" s="317"/>
      <c r="AK783" s="315"/>
      <c r="AL783" s="62"/>
      <c r="AM783" s="62"/>
      <c r="AN783" s="62"/>
      <c r="AO783" s="62"/>
      <c r="AP783" s="62"/>
      <c r="AQ783" s="62"/>
      <c r="AR783" s="62"/>
      <c r="AS783" s="62"/>
      <c r="AT783" s="62"/>
      <c r="AU783" s="62"/>
      <c r="AV783" s="62"/>
      <c r="AW783" s="62"/>
      <c r="AX783" s="62"/>
      <c r="AY783" s="62"/>
      <c r="AZ783" s="62"/>
      <c r="BA783" s="62"/>
      <c r="BB783" s="62"/>
      <c r="BC783" s="62"/>
      <c r="BD783" s="62"/>
      <c r="BE783" s="62"/>
      <c r="BF783" s="62"/>
      <c r="BG783" s="62"/>
      <c r="BH783" s="62"/>
      <c r="BI783" s="62"/>
      <c r="BJ783" s="62"/>
      <c r="BK783" s="62"/>
      <c r="BL783" s="62"/>
      <c r="BM783" s="62"/>
    </row>
    <row r="784" spans="1:65" s="53" customFormat="1" x14ac:dyDescent="0.2">
      <c r="A784" s="2"/>
      <c r="B784" s="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62"/>
      <c r="AE784" s="317"/>
      <c r="AF784" s="317"/>
      <c r="AG784" s="317"/>
      <c r="AH784" s="317"/>
      <c r="AI784" s="317"/>
      <c r="AJ784" s="317"/>
      <c r="AK784" s="315"/>
      <c r="AL784" s="62"/>
      <c r="AM784" s="62"/>
      <c r="AN784" s="62"/>
      <c r="AO784" s="62"/>
      <c r="AP784" s="62"/>
      <c r="AQ784" s="62"/>
      <c r="AR784" s="62"/>
      <c r="AS784" s="62"/>
      <c r="AT784" s="62"/>
      <c r="AU784" s="62"/>
      <c r="AV784" s="62"/>
      <c r="AW784" s="62"/>
      <c r="AX784" s="62"/>
      <c r="AY784" s="62"/>
      <c r="AZ784" s="62"/>
      <c r="BA784" s="62"/>
      <c r="BB784" s="62"/>
      <c r="BC784" s="62"/>
      <c r="BD784" s="62"/>
      <c r="BE784" s="62"/>
      <c r="BF784" s="62"/>
      <c r="BG784" s="62"/>
      <c r="BH784" s="62"/>
      <c r="BI784" s="62"/>
      <c r="BJ784" s="62"/>
      <c r="BK784" s="62"/>
      <c r="BL784" s="62"/>
      <c r="BM784" s="62"/>
    </row>
    <row r="785" spans="1:65" s="53" customFormat="1" x14ac:dyDescent="0.2">
      <c r="A785" s="2"/>
      <c r="B785" s="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62"/>
      <c r="AE785" s="317"/>
      <c r="AF785" s="317"/>
      <c r="AG785" s="317"/>
      <c r="AH785" s="317"/>
      <c r="AI785" s="317"/>
      <c r="AJ785" s="317"/>
      <c r="AK785" s="315"/>
      <c r="AL785" s="62"/>
      <c r="AM785" s="62"/>
      <c r="AN785" s="62"/>
      <c r="AO785" s="62"/>
      <c r="AP785" s="62"/>
      <c r="AQ785" s="62"/>
      <c r="AR785" s="62"/>
      <c r="AS785" s="62"/>
      <c r="AT785" s="62"/>
      <c r="AU785" s="62"/>
      <c r="AV785" s="62"/>
      <c r="AW785" s="62"/>
      <c r="AX785" s="62"/>
      <c r="AY785" s="62"/>
      <c r="AZ785" s="62"/>
      <c r="BA785" s="62"/>
      <c r="BB785" s="62"/>
      <c r="BC785" s="62"/>
      <c r="BD785" s="62"/>
      <c r="BE785" s="62"/>
      <c r="BF785" s="62"/>
      <c r="BG785" s="62"/>
      <c r="BH785" s="62"/>
      <c r="BI785" s="62"/>
      <c r="BJ785" s="62"/>
      <c r="BK785" s="62"/>
      <c r="BL785" s="62"/>
      <c r="BM785" s="62"/>
    </row>
    <row r="786" spans="1:65" s="53" customFormat="1" x14ac:dyDescent="0.2">
      <c r="A786" s="2"/>
      <c r="B786" s="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62"/>
      <c r="AE786" s="317"/>
      <c r="AF786" s="317"/>
      <c r="AG786" s="317"/>
      <c r="AH786" s="317"/>
      <c r="AI786" s="317"/>
      <c r="AJ786" s="317"/>
      <c r="AK786" s="315"/>
      <c r="AL786" s="62"/>
      <c r="AM786" s="62"/>
      <c r="AN786" s="62"/>
      <c r="AO786" s="62"/>
      <c r="AP786" s="62"/>
      <c r="AQ786" s="62"/>
      <c r="AR786" s="62"/>
      <c r="AS786" s="62"/>
      <c r="AT786" s="62"/>
      <c r="AU786" s="62"/>
      <c r="AV786" s="62"/>
      <c r="AW786" s="62"/>
      <c r="AX786" s="62"/>
      <c r="AY786" s="62"/>
      <c r="AZ786" s="62"/>
      <c r="BA786" s="62"/>
      <c r="BB786" s="62"/>
      <c r="BC786" s="62"/>
      <c r="BD786" s="62"/>
      <c r="BE786" s="62"/>
      <c r="BF786" s="62"/>
      <c r="BG786" s="62"/>
      <c r="BH786" s="62"/>
      <c r="BI786" s="62"/>
      <c r="BJ786" s="62"/>
      <c r="BK786" s="62"/>
      <c r="BL786" s="62"/>
      <c r="BM786" s="62"/>
    </row>
    <row r="787" spans="1:65" s="53" customFormat="1" x14ac:dyDescent="0.2">
      <c r="A787" s="2"/>
      <c r="B787" s="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62"/>
      <c r="AE787" s="317"/>
      <c r="AF787" s="317"/>
      <c r="AG787" s="317"/>
      <c r="AH787" s="317"/>
      <c r="AI787" s="317"/>
      <c r="AJ787" s="317"/>
      <c r="AK787" s="315"/>
      <c r="AL787" s="62"/>
      <c r="AM787" s="62"/>
      <c r="AN787" s="62"/>
      <c r="AO787" s="62"/>
      <c r="AP787" s="62"/>
      <c r="AQ787" s="62"/>
      <c r="AR787" s="62"/>
      <c r="AS787" s="62"/>
      <c r="AT787" s="62"/>
      <c r="AU787" s="62"/>
      <c r="AV787" s="62"/>
      <c r="AW787" s="62"/>
      <c r="AX787" s="62"/>
      <c r="AY787" s="62"/>
      <c r="AZ787" s="62"/>
      <c r="BA787" s="62"/>
      <c r="BB787" s="62"/>
      <c r="BC787" s="62"/>
      <c r="BD787" s="62"/>
      <c r="BE787" s="62"/>
      <c r="BF787" s="62"/>
      <c r="BG787" s="62"/>
      <c r="BH787" s="62"/>
      <c r="BI787" s="62"/>
      <c r="BJ787" s="62"/>
      <c r="BK787" s="62"/>
      <c r="BL787" s="62"/>
      <c r="BM787" s="62"/>
    </row>
    <row r="788" spans="1:65" s="53" customFormat="1" x14ac:dyDescent="0.2">
      <c r="A788" s="2"/>
      <c r="B788" s="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62"/>
      <c r="AE788" s="317"/>
      <c r="AF788" s="317"/>
      <c r="AG788" s="317"/>
      <c r="AH788" s="317"/>
      <c r="AI788" s="317"/>
      <c r="AJ788" s="317"/>
      <c r="AK788" s="315"/>
      <c r="AL788" s="62"/>
      <c r="AM788" s="62"/>
      <c r="AN788" s="62"/>
      <c r="AO788" s="62"/>
      <c r="AP788" s="62"/>
      <c r="AQ788" s="62"/>
      <c r="AR788" s="62"/>
      <c r="AS788" s="62"/>
      <c r="AT788" s="62"/>
      <c r="AU788" s="62"/>
      <c r="AV788" s="62"/>
      <c r="AW788" s="62"/>
      <c r="AX788" s="62"/>
      <c r="AY788" s="62"/>
      <c r="AZ788" s="62"/>
      <c r="BA788" s="62"/>
      <c r="BB788" s="62"/>
      <c r="BC788" s="62"/>
      <c r="BD788" s="62"/>
      <c r="BE788" s="62"/>
      <c r="BF788" s="62"/>
      <c r="BG788" s="62"/>
      <c r="BH788" s="62"/>
      <c r="BI788" s="62"/>
      <c r="BJ788" s="62"/>
      <c r="BK788" s="62"/>
      <c r="BL788" s="62"/>
      <c r="BM788" s="62"/>
    </row>
    <row r="789" spans="1:65" s="53" customFormat="1" x14ac:dyDescent="0.2">
      <c r="A789" s="2"/>
      <c r="B789" s="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62"/>
      <c r="AE789" s="317"/>
      <c r="AF789" s="317"/>
      <c r="AG789" s="317"/>
      <c r="AH789" s="317"/>
      <c r="AI789" s="317"/>
      <c r="AJ789" s="317"/>
      <c r="AK789" s="315"/>
      <c r="AL789" s="62"/>
      <c r="AM789" s="62"/>
      <c r="AN789" s="62"/>
      <c r="AO789" s="62"/>
      <c r="AP789" s="62"/>
      <c r="AQ789" s="62"/>
      <c r="AR789" s="62"/>
      <c r="AS789" s="62"/>
      <c r="AT789" s="62"/>
      <c r="AU789" s="62"/>
      <c r="AV789" s="62"/>
      <c r="AW789" s="62"/>
      <c r="AX789" s="62"/>
      <c r="AY789" s="62"/>
      <c r="AZ789" s="62"/>
      <c r="BA789" s="62"/>
      <c r="BB789" s="62"/>
      <c r="BC789" s="62"/>
      <c r="BD789" s="62"/>
      <c r="BE789" s="62"/>
      <c r="BF789" s="62"/>
      <c r="BG789" s="62"/>
      <c r="BH789" s="62"/>
      <c r="BI789" s="62"/>
      <c r="BJ789" s="62"/>
      <c r="BK789" s="62"/>
      <c r="BL789" s="62"/>
      <c r="BM789" s="62"/>
    </row>
    <row r="790" spans="1:65" s="53" customFormat="1" x14ac:dyDescent="0.2">
      <c r="A790" s="2"/>
      <c r="B790" s="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62"/>
      <c r="AE790" s="317"/>
      <c r="AF790" s="317"/>
      <c r="AG790" s="317"/>
      <c r="AH790" s="317"/>
      <c r="AI790" s="317"/>
      <c r="AJ790" s="317"/>
      <c r="AK790" s="315"/>
      <c r="AL790" s="62"/>
      <c r="AM790" s="62"/>
      <c r="AN790" s="62"/>
      <c r="AO790" s="62"/>
      <c r="AP790" s="62"/>
      <c r="AQ790" s="62"/>
      <c r="AR790" s="62"/>
      <c r="AS790" s="62"/>
      <c r="AT790" s="62"/>
      <c r="AU790" s="62"/>
      <c r="AV790" s="62"/>
      <c r="AW790" s="62"/>
      <c r="AX790" s="62"/>
      <c r="AY790" s="62"/>
      <c r="AZ790" s="62"/>
      <c r="BA790" s="62"/>
      <c r="BB790" s="62"/>
      <c r="BC790" s="62"/>
      <c r="BD790" s="62"/>
      <c r="BE790" s="62"/>
      <c r="BF790" s="62"/>
      <c r="BG790" s="62"/>
      <c r="BH790" s="62"/>
      <c r="BI790" s="62"/>
      <c r="BJ790" s="62"/>
      <c r="BK790" s="62"/>
      <c r="BL790" s="62"/>
      <c r="BM790" s="62"/>
    </row>
    <row r="791" spans="1:65" s="53" customFormat="1" x14ac:dyDescent="0.2">
      <c r="A791" s="2"/>
      <c r="B791" s="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62"/>
      <c r="AE791" s="317"/>
      <c r="AF791" s="317"/>
      <c r="AG791" s="317"/>
      <c r="AH791" s="317"/>
      <c r="AI791" s="317"/>
      <c r="AJ791" s="317"/>
      <c r="AK791" s="315"/>
      <c r="AL791" s="62"/>
      <c r="AM791" s="62"/>
      <c r="AN791" s="62"/>
      <c r="AO791" s="62"/>
      <c r="AP791" s="62"/>
      <c r="AQ791" s="62"/>
      <c r="AR791" s="62"/>
      <c r="AS791" s="62"/>
      <c r="AT791" s="62"/>
      <c r="AU791" s="62"/>
      <c r="AV791" s="62"/>
      <c r="AW791" s="62"/>
      <c r="AX791" s="62"/>
      <c r="AY791" s="62"/>
      <c r="AZ791" s="62"/>
      <c r="BA791" s="62"/>
      <c r="BB791" s="62"/>
      <c r="BC791" s="62"/>
      <c r="BD791" s="62"/>
      <c r="BE791" s="62"/>
      <c r="BF791" s="62"/>
      <c r="BG791" s="62"/>
      <c r="BH791" s="62"/>
      <c r="BI791" s="62"/>
      <c r="BJ791" s="62"/>
      <c r="BK791" s="62"/>
      <c r="BL791" s="62"/>
      <c r="BM791" s="62"/>
    </row>
    <row r="792" spans="1:65" s="53" customFormat="1" x14ac:dyDescent="0.2">
      <c r="A792" s="2"/>
      <c r="B792" s="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62"/>
      <c r="AE792" s="317"/>
      <c r="AF792" s="317"/>
      <c r="AG792" s="317"/>
      <c r="AH792" s="317"/>
      <c r="AI792" s="317"/>
      <c r="AJ792" s="317"/>
      <c r="AK792" s="315"/>
      <c r="AL792" s="62"/>
      <c r="AM792" s="62"/>
      <c r="AN792" s="62"/>
      <c r="AO792" s="62"/>
      <c r="AP792" s="62"/>
      <c r="AQ792" s="62"/>
      <c r="AR792" s="62"/>
      <c r="AS792" s="62"/>
      <c r="AT792" s="62"/>
      <c r="AU792" s="62"/>
      <c r="AV792" s="62"/>
      <c r="AW792" s="62"/>
      <c r="AX792" s="62"/>
      <c r="AY792" s="62"/>
      <c r="AZ792" s="62"/>
      <c r="BA792" s="62"/>
      <c r="BB792" s="62"/>
      <c r="BC792" s="62"/>
      <c r="BD792" s="62"/>
      <c r="BE792" s="62"/>
      <c r="BF792" s="62"/>
      <c r="BG792" s="62"/>
      <c r="BH792" s="62"/>
      <c r="BI792" s="62"/>
      <c r="BJ792" s="62"/>
      <c r="BK792" s="62"/>
      <c r="BL792" s="62"/>
      <c r="BM792" s="62"/>
    </row>
    <row r="793" spans="1:65" s="53" customFormat="1" x14ac:dyDescent="0.2">
      <c r="A793" s="2"/>
      <c r="B793" s="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62"/>
      <c r="AE793" s="317"/>
      <c r="AF793" s="317"/>
      <c r="AG793" s="317"/>
      <c r="AH793" s="317"/>
      <c r="AI793" s="317"/>
      <c r="AJ793" s="317"/>
      <c r="AK793" s="315"/>
      <c r="AL793" s="62"/>
      <c r="AM793" s="62"/>
      <c r="AN793" s="62"/>
      <c r="AO793" s="62"/>
      <c r="AP793" s="62"/>
      <c r="AQ793" s="62"/>
      <c r="AR793" s="62"/>
      <c r="AS793" s="62"/>
      <c r="AT793" s="62"/>
      <c r="AU793" s="62"/>
      <c r="AV793" s="62"/>
      <c r="AW793" s="62"/>
      <c r="AX793" s="62"/>
      <c r="AY793" s="62"/>
      <c r="AZ793" s="62"/>
      <c r="BA793" s="62"/>
      <c r="BB793" s="62"/>
      <c r="BC793" s="62"/>
      <c r="BD793" s="62"/>
      <c r="BE793" s="62"/>
      <c r="BF793" s="62"/>
      <c r="BG793" s="62"/>
      <c r="BH793" s="62"/>
      <c r="BI793" s="62"/>
      <c r="BJ793" s="62"/>
      <c r="BK793" s="62"/>
      <c r="BL793" s="62"/>
      <c r="BM793" s="62"/>
    </row>
    <row r="794" spans="1:65" s="53" customFormat="1" x14ac:dyDescent="0.2">
      <c r="A794" s="2"/>
      <c r="B794" s="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62"/>
      <c r="AE794" s="317"/>
      <c r="AF794" s="317"/>
      <c r="AG794" s="317"/>
      <c r="AH794" s="317"/>
      <c r="AI794" s="317"/>
      <c r="AJ794" s="317"/>
      <c r="AK794" s="315"/>
      <c r="AL794" s="62"/>
      <c r="AM794" s="62"/>
      <c r="AN794" s="62"/>
      <c r="AO794" s="62"/>
      <c r="AP794" s="62"/>
      <c r="AQ794" s="62"/>
      <c r="AR794" s="62"/>
      <c r="AS794" s="62"/>
      <c r="AT794" s="62"/>
      <c r="AU794" s="62"/>
      <c r="AV794" s="62"/>
      <c r="AW794" s="62"/>
      <c r="AX794" s="62"/>
      <c r="AY794" s="62"/>
      <c r="AZ794" s="62"/>
      <c r="BA794" s="62"/>
      <c r="BB794" s="62"/>
      <c r="BC794" s="62"/>
      <c r="BD794" s="62"/>
      <c r="BE794" s="62"/>
      <c r="BF794" s="62"/>
      <c r="BG794" s="62"/>
      <c r="BH794" s="62"/>
      <c r="BI794" s="62"/>
      <c r="BJ794" s="62"/>
      <c r="BK794" s="62"/>
      <c r="BL794" s="62"/>
      <c r="BM794" s="62"/>
    </row>
    <row r="795" spans="1:65" s="53" customFormat="1" x14ac:dyDescent="0.2">
      <c r="A795" s="2"/>
      <c r="B795" s="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62"/>
      <c r="AE795" s="317"/>
      <c r="AF795" s="317"/>
      <c r="AG795" s="317"/>
      <c r="AH795" s="317"/>
      <c r="AI795" s="317"/>
      <c r="AJ795" s="317"/>
      <c r="AK795" s="315"/>
      <c r="AL795" s="62"/>
      <c r="AM795" s="62"/>
      <c r="AN795" s="62"/>
      <c r="AO795" s="62"/>
      <c r="AP795" s="62"/>
      <c r="AQ795" s="62"/>
      <c r="AR795" s="62"/>
      <c r="AS795" s="62"/>
      <c r="AT795" s="62"/>
      <c r="AU795" s="62"/>
      <c r="AV795" s="62"/>
      <c r="AW795" s="62"/>
      <c r="AX795" s="62"/>
      <c r="AY795" s="62"/>
      <c r="AZ795" s="62"/>
      <c r="BA795" s="62"/>
      <c r="BB795" s="62"/>
      <c r="BC795" s="62"/>
      <c r="BD795" s="62"/>
      <c r="BE795" s="62"/>
      <c r="BF795" s="62"/>
      <c r="BG795" s="62"/>
      <c r="BH795" s="62"/>
      <c r="BI795" s="62"/>
      <c r="BJ795" s="62"/>
      <c r="BK795" s="62"/>
      <c r="BL795" s="62"/>
      <c r="BM795" s="62"/>
    </row>
    <row r="796" spans="1:65" s="53" customFormat="1" x14ac:dyDescent="0.2">
      <c r="A796" s="2"/>
      <c r="B796" s="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62"/>
      <c r="AE796" s="317"/>
      <c r="AF796" s="317"/>
      <c r="AG796" s="317"/>
      <c r="AH796" s="317"/>
      <c r="AI796" s="317"/>
      <c r="AJ796" s="317"/>
      <c r="AK796" s="315"/>
      <c r="AL796" s="62"/>
      <c r="AM796" s="62"/>
      <c r="AN796" s="62"/>
      <c r="AO796" s="62"/>
      <c r="AP796" s="62"/>
      <c r="AQ796" s="62"/>
      <c r="AR796" s="62"/>
      <c r="AS796" s="62"/>
      <c r="AT796" s="62"/>
      <c r="AU796" s="62"/>
      <c r="AV796" s="62"/>
      <c r="AW796" s="62"/>
      <c r="AX796" s="62"/>
      <c r="AY796" s="62"/>
      <c r="AZ796" s="62"/>
      <c r="BA796" s="62"/>
      <c r="BB796" s="62"/>
      <c r="BC796" s="62"/>
      <c r="BD796" s="62"/>
      <c r="BE796" s="62"/>
      <c r="BF796" s="62"/>
      <c r="BG796" s="62"/>
      <c r="BH796" s="62"/>
      <c r="BI796" s="62"/>
      <c r="BJ796" s="62"/>
      <c r="BK796" s="62"/>
      <c r="BL796" s="62"/>
      <c r="BM796" s="62"/>
    </row>
    <row r="797" spans="1:65" s="53" customFormat="1" x14ac:dyDescent="0.2">
      <c r="A797" s="2"/>
      <c r="B797" s="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62"/>
      <c r="AE797" s="317"/>
      <c r="AF797" s="317"/>
      <c r="AG797" s="317"/>
      <c r="AH797" s="317"/>
      <c r="AI797" s="317"/>
      <c r="AJ797" s="317"/>
      <c r="AK797" s="315"/>
      <c r="AL797" s="62"/>
      <c r="AM797" s="62"/>
      <c r="AN797" s="62"/>
      <c r="AO797" s="62"/>
      <c r="AP797" s="62"/>
      <c r="AQ797" s="62"/>
      <c r="AR797" s="62"/>
      <c r="AS797" s="62"/>
      <c r="AT797" s="62"/>
      <c r="AU797" s="62"/>
      <c r="AV797" s="62"/>
      <c r="AW797" s="62"/>
      <c r="AX797" s="62"/>
      <c r="AY797" s="62"/>
      <c r="AZ797" s="62"/>
      <c r="BA797" s="62"/>
      <c r="BB797" s="62"/>
      <c r="BC797" s="62"/>
      <c r="BD797" s="62"/>
      <c r="BE797" s="62"/>
      <c r="BF797" s="62"/>
      <c r="BG797" s="62"/>
      <c r="BH797" s="62"/>
      <c r="BI797" s="62"/>
      <c r="BJ797" s="62"/>
      <c r="BK797" s="62"/>
      <c r="BL797" s="62"/>
      <c r="BM797" s="62"/>
    </row>
    <row r="798" spans="1:65" s="53" customFormat="1" x14ac:dyDescent="0.2">
      <c r="A798" s="2"/>
      <c r="B798" s="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62"/>
      <c r="AE798" s="317"/>
      <c r="AF798" s="317"/>
      <c r="AG798" s="317"/>
      <c r="AH798" s="317"/>
      <c r="AI798" s="317"/>
      <c r="AJ798" s="317"/>
      <c r="AK798" s="315"/>
      <c r="AL798" s="62"/>
      <c r="AM798" s="62"/>
      <c r="AN798" s="62"/>
      <c r="AO798" s="62"/>
      <c r="AP798" s="62"/>
      <c r="AQ798" s="62"/>
      <c r="AR798" s="62"/>
      <c r="AS798" s="62"/>
      <c r="AT798" s="62"/>
      <c r="AU798" s="62"/>
      <c r="AV798" s="62"/>
      <c r="AW798" s="62"/>
      <c r="AX798" s="62"/>
      <c r="AY798" s="62"/>
      <c r="AZ798" s="62"/>
      <c r="BA798" s="62"/>
      <c r="BB798" s="62"/>
      <c r="BC798" s="62"/>
      <c r="BD798" s="62"/>
      <c r="BE798" s="62"/>
      <c r="BF798" s="62"/>
      <c r="BG798" s="62"/>
      <c r="BH798" s="62"/>
      <c r="BI798" s="62"/>
      <c r="BJ798" s="62"/>
      <c r="BK798" s="62"/>
      <c r="BL798" s="62"/>
      <c r="BM798" s="62"/>
    </row>
    <row r="799" spans="1:65" s="53" customFormat="1" x14ac:dyDescent="0.2">
      <c r="A799" s="2"/>
      <c r="B799" s="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62"/>
      <c r="AE799" s="317"/>
      <c r="AF799" s="317"/>
      <c r="AG799" s="317"/>
      <c r="AH799" s="317"/>
      <c r="AI799" s="317"/>
      <c r="AJ799" s="317"/>
      <c r="AK799" s="315"/>
      <c r="AL799" s="62"/>
      <c r="AM799" s="62"/>
      <c r="AN799" s="62"/>
      <c r="AO799" s="62"/>
      <c r="AP799" s="62"/>
      <c r="AQ799" s="62"/>
      <c r="AR799" s="62"/>
      <c r="AS799" s="62"/>
      <c r="AT799" s="62"/>
      <c r="AU799" s="62"/>
      <c r="AV799" s="62"/>
      <c r="AW799" s="62"/>
      <c r="AX799" s="62"/>
      <c r="AY799" s="62"/>
      <c r="AZ799" s="62"/>
      <c r="BA799" s="62"/>
      <c r="BB799" s="62"/>
      <c r="BC799" s="62"/>
      <c r="BD799" s="62"/>
      <c r="BE799" s="62"/>
      <c r="BF799" s="62"/>
      <c r="BG799" s="62"/>
      <c r="BH799" s="62"/>
      <c r="BI799" s="62"/>
      <c r="BJ799" s="62"/>
      <c r="BK799" s="62"/>
      <c r="BL799" s="62"/>
      <c r="BM799" s="62"/>
    </row>
    <row r="800" spans="1:65" s="53" customFormat="1" x14ac:dyDescent="0.2">
      <c r="A800" s="2"/>
      <c r="B800" s="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62"/>
      <c r="AE800" s="317"/>
      <c r="AF800" s="317"/>
      <c r="AG800" s="317"/>
      <c r="AH800" s="317"/>
      <c r="AI800" s="317"/>
      <c r="AJ800" s="317"/>
      <c r="AK800" s="315"/>
      <c r="AL800" s="62"/>
      <c r="AM800" s="62"/>
      <c r="AN800" s="62"/>
      <c r="AO800" s="62"/>
      <c r="AP800" s="62"/>
      <c r="AQ800" s="62"/>
      <c r="AR800" s="62"/>
      <c r="AS800" s="62"/>
      <c r="AT800" s="62"/>
      <c r="AU800" s="62"/>
      <c r="AV800" s="62"/>
      <c r="AW800" s="62"/>
      <c r="AX800" s="62"/>
      <c r="AY800" s="62"/>
      <c r="AZ800" s="62"/>
      <c r="BA800" s="62"/>
      <c r="BB800" s="62"/>
      <c r="BC800" s="62"/>
      <c r="BD800" s="62"/>
      <c r="BE800" s="62"/>
      <c r="BF800" s="62"/>
      <c r="BG800" s="62"/>
      <c r="BH800" s="62"/>
      <c r="BI800" s="62"/>
      <c r="BJ800" s="62"/>
      <c r="BK800" s="62"/>
      <c r="BL800" s="62"/>
      <c r="BM800" s="62"/>
    </row>
    <row r="801" spans="1:65" s="53" customFormat="1" x14ac:dyDescent="0.2">
      <c r="A801" s="2"/>
      <c r="B801" s="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62"/>
      <c r="AE801" s="317"/>
      <c r="AF801" s="317"/>
      <c r="AG801" s="317"/>
      <c r="AH801" s="317"/>
      <c r="AI801" s="317"/>
      <c r="AJ801" s="317"/>
      <c r="AK801" s="315"/>
      <c r="AL801" s="62"/>
      <c r="AM801" s="62"/>
      <c r="AN801" s="62"/>
      <c r="AO801" s="62"/>
      <c r="AP801" s="62"/>
      <c r="AQ801" s="62"/>
      <c r="AR801" s="62"/>
      <c r="AS801" s="62"/>
      <c r="AT801" s="62"/>
      <c r="AU801" s="62"/>
      <c r="AV801" s="62"/>
      <c r="AW801" s="62"/>
      <c r="AX801" s="62"/>
      <c r="AY801" s="62"/>
      <c r="AZ801" s="62"/>
      <c r="BA801" s="62"/>
      <c r="BB801" s="62"/>
      <c r="BC801" s="62"/>
      <c r="BD801" s="62"/>
      <c r="BE801" s="62"/>
      <c r="BF801" s="62"/>
      <c r="BG801" s="62"/>
      <c r="BH801" s="62"/>
      <c r="BI801" s="62"/>
      <c r="BJ801" s="62"/>
      <c r="BK801" s="62"/>
      <c r="BL801" s="62"/>
      <c r="BM801" s="62"/>
    </row>
    <row r="802" spans="1:65" s="53" customFormat="1" x14ac:dyDescent="0.2">
      <c r="A802" s="2"/>
      <c r="B802" s="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62"/>
      <c r="AE802" s="317"/>
      <c r="AF802" s="317"/>
      <c r="AG802" s="317"/>
      <c r="AH802" s="317"/>
      <c r="AI802" s="317"/>
      <c r="AJ802" s="317"/>
      <c r="AK802" s="315"/>
      <c r="AL802" s="62"/>
      <c r="AM802" s="62"/>
      <c r="AN802" s="62"/>
      <c r="AO802" s="62"/>
      <c r="AP802" s="62"/>
      <c r="AQ802" s="62"/>
      <c r="AR802" s="62"/>
      <c r="AS802" s="62"/>
      <c r="AT802" s="62"/>
      <c r="AU802" s="62"/>
      <c r="AV802" s="62"/>
      <c r="AW802" s="62"/>
      <c r="AX802" s="62"/>
      <c r="AY802" s="62"/>
      <c r="AZ802" s="62"/>
      <c r="BA802" s="62"/>
      <c r="BB802" s="62"/>
      <c r="BC802" s="62"/>
      <c r="BD802" s="62"/>
      <c r="BE802" s="62"/>
      <c r="BF802" s="62"/>
      <c r="BG802" s="62"/>
      <c r="BH802" s="62"/>
      <c r="BI802" s="62"/>
      <c r="BJ802" s="62"/>
      <c r="BK802" s="62"/>
      <c r="BL802" s="62"/>
      <c r="BM802" s="62"/>
    </row>
    <row r="803" spans="1:65" s="53" customFormat="1" x14ac:dyDescent="0.2">
      <c r="A803" s="2"/>
      <c r="B803" s="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62"/>
      <c r="AE803" s="317"/>
      <c r="AF803" s="317"/>
      <c r="AG803" s="317"/>
      <c r="AH803" s="317"/>
      <c r="AI803" s="317"/>
      <c r="AJ803" s="317"/>
      <c r="AK803" s="315"/>
      <c r="AL803" s="62"/>
      <c r="AM803" s="62"/>
      <c r="AN803" s="62"/>
      <c r="AO803" s="62"/>
      <c r="AP803" s="62"/>
      <c r="AQ803" s="62"/>
      <c r="AR803" s="62"/>
      <c r="AS803" s="62"/>
      <c r="AT803" s="62"/>
      <c r="AU803" s="62"/>
      <c r="AV803" s="62"/>
      <c r="AW803" s="62"/>
      <c r="AX803" s="62"/>
      <c r="AY803" s="62"/>
      <c r="AZ803" s="62"/>
      <c r="BA803" s="62"/>
      <c r="BB803" s="62"/>
      <c r="BC803" s="62"/>
      <c r="BD803" s="62"/>
      <c r="BE803" s="62"/>
      <c r="BF803" s="62"/>
      <c r="BG803" s="62"/>
      <c r="BH803" s="62"/>
      <c r="BI803" s="62"/>
      <c r="BJ803" s="62"/>
      <c r="BK803" s="62"/>
      <c r="BL803" s="62"/>
      <c r="BM803" s="62"/>
    </row>
    <row r="804" spans="1:65" s="53" customFormat="1" x14ac:dyDescent="0.2">
      <c r="A804" s="2"/>
      <c r="B804" s="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62"/>
      <c r="AE804" s="317"/>
      <c r="AF804" s="317"/>
      <c r="AG804" s="317"/>
      <c r="AH804" s="317"/>
      <c r="AI804" s="317"/>
      <c r="AJ804" s="317"/>
      <c r="AK804" s="315"/>
      <c r="AL804" s="62"/>
      <c r="AM804" s="62"/>
      <c r="AN804" s="62"/>
      <c r="AO804" s="62"/>
      <c r="AP804" s="62"/>
      <c r="AQ804" s="62"/>
      <c r="AR804" s="62"/>
      <c r="AS804" s="62"/>
      <c r="AT804" s="62"/>
      <c r="AU804" s="62"/>
      <c r="AV804" s="62"/>
      <c r="AW804" s="62"/>
      <c r="AX804" s="62"/>
      <c r="AY804" s="62"/>
      <c r="AZ804" s="62"/>
      <c r="BA804" s="62"/>
      <c r="BB804" s="62"/>
      <c r="BC804" s="62"/>
      <c r="BD804" s="62"/>
      <c r="BE804" s="62"/>
      <c r="BF804" s="62"/>
      <c r="BG804" s="62"/>
      <c r="BH804" s="62"/>
      <c r="BI804" s="62"/>
      <c r="BJ804" s="62"/>
      <c r="BK804" s="62"/>
      <c r="BL804" s="62"/>
      <c r="BM804" s="62"/>
    </row>
    <row r="805" spans="1:65" s="53" customFormat="1" x14ac:dyDescent="0.2">
      <c r="A805" s="2"/>
      <c r="B805" s="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62"/>
      <c r="AE805" s="317"/>
      <c r="AF805" s="317"/>
      <c r="AG805" s="317"/>
      <c r="AH805" s="317"/>
      <c r="AI805" s="317"/>
      <c r="AJ805" s="317"/>
      <c r="AK805" s="315"/>
      <c r="AL805" s="62"/>
      <c r="AM805" s="62"/>
      <c r="AN805" s="62"/>
      <c r="AO805" s="62"/>
      <c r="AP805" s="62"/>
      <c r="AQ805" s="62"/>
      <c r="AR805" s="62"/>
      <c r="AS805" s="62"/>
      <c r="AT805" s="62"/>
      <c r="AU805" s="62"/>
      <c r="AV805" s="62"/>
      <c r="AW805" s="62"/>
      <c r="AX805" s="62"/>
      <c r="AY805" s="62"/>
      <c r="AZ805" s="62"/>
      <c r="BA805" s="62"/>
      <c r="BB805" s="62"/>
      <c r="BC805" s="62"/>
      <c r="BD805" s="62"/>
      <c r="BE805" s="62"/>
      <c r="BF805" s="62"/>
      <c r="BG805" s="62"/>
      <c r="BH805" s="62"/>
      <c r="BI805" s="62"/>
      <c r="BJ805" s="62"/>
      <c r="BK805" s="62"/>
      <c r="BL805" s="62"/>
      <c r="BM805" s="62"/>
    </row>
    <row r="806" spans="1:65" s="53" customFormat="1" x14ac:dyDescent="0.2">
      <c r="A806" s="2"/>
      <c r="B806" s="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62"/>
      <c r="AE806" s="317"/>
      <c r="AF806" s="317"/>
      <c r="AG806" s="317"/>
      <c r="AH806" s="317"/>
      <c r="AI806" s="317"/>
      <c r="AJ806" s="317"/>
      <c r="AK806" s="315"/>
      <c r="AL806" s="62"/>
      <c r="AM806" s="62"/>
      <c r="AN806" s="62"/>
      <c r="AO806" s="62"/>
      <c r="AP806" s="62"/>
      <c r="AQ806" s="62"/>
      <c r="AR806" s="62"/>
      <c r="AS806" s="62"/>
      <c r="AT806" s="62"/>
      <c r="AU806" s="62"/>
      <c r="AV806" s="62"/>
      <c r="AW806" s="62"/>
      <c r="AX806" s="62"/>
      <c r="AY806" s="62"/>
      <c r="AZ806" s="62"/>
      <c r="BA806" s="62"/>
      <c r="BB806" s="62"/>
      <c r="BC806" s="62"/>
      <c r="BD806" s="62"/>
      <c r="BE806" s="62"/>
      <c r="BF806" s="62"/>
      <c r="BG806" s="62"/>
      <c r="BH806" s="62"/>
      <c r="BI806" s="62"/>
      <c r="BJ806" s="62"/>
      <c r="BK806" s="62"/>
      <c r="BL806" s="62"/>
      <c r="BM806" s="62"/>
    </row>
    <row r="807" spans="1:65" s="53" customFormat="1" x14ac:dyDescent="0.2">
      <c r="A807" s="2"/>
      <c r="B807" s="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62"/>
      <c r="AE807" s="317"/>
      <c r="AF807" s="317"/>
      <c r="AG807" s="317"/>
      <c r="AH807" s="317"/>
      <c r="AI807" s="317"/>
      <c r="AJ807" s="317"/>
      <c r="AK807" s="315"/>
      <c r="AL807" s="62"/>
      <c r="AM807" s="62"/>
      <c r="AN807" s="62"/>
      <c r="AO807" s="62"/>
      <c r="AP807" s="62"/>
      <c r="AQ807" s="62"/>
      <c r="AR807" s="62"/>
      <c r="AS807" s="62"/>
      <c r="AT807" s="62"/>
      <c r="AU807" s="62"/>
      <c r="AV807" s="62"/>
      <c r="AW807" s="62"/>
      <c r="AX807" s="62"/>
      <c r="AY807" s="62"/>
      <c r="AZ807" s="62"/>
      <c r="BA807" s="62"/>
      <c r="BB807" s="62"/>
      <c r="BC807" s="62"/>
      <c r="BD807" s="62"/>
      <c r="BE807" s="62"/>
      <c r="BF807" s="62"/>
      <c r="BG807" s="62"/>
      <c r="BH807" s="62"/>
      <c r="BI807" s="62"/>
      <c r="BJ807" s="62"/>
      <c r="BK807" s="62"/>
      <c r="BL807" s="62"/>
      <c r="BM807" s="62"/>
    </row>
    <row r="808" spans="1:65" s="53" customFormat="1" x14ac:dyDescent="0.2">
      <c r="A808" s="2"/>
      <c r="B808" s="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62"/>
      <c r="AE808" s="317"/>
      <c r="AF808" s="317"/>
      <c r="AG808" s="317"/>
      <c r="AH808" s="317"/>
      <c r="AI808" s="317"/>
      <c r="AJ808" s="317"/>
      <c r="AK808" s="315"/>
      <c r="AL808" s="62"/>
      <c r="AM808" s="62"/>
      <c r="AN808" s="62"/>
      <c r="AO808" s="62"/>
      <c r="AP808" s="62"/>
      <c r="AQ808" s="62"/>
      <c r="AR808" s="62"/>
      <c r="AS808" s="62"/>
      <c r="AT808" s="62"/>
      <c r="AU808" s="62"/>
      <c r="AV808" s="62"/>
      <c r="AW808" s="62"/>
      <c r="AX808" s="62"/>
      <c r="AY808" s="62"/>
      <c r="AZ808" s="62"/>
      <c r="BA808" s="62"/>
      <c r="BB808" s="62"/>
      <c r="BC808" s="62"/>
      <c r="BD808" s="62"/>
      <c r="BE808" s="62"/>
      <c r="BF808" s="62"/>
      <c r="BG808" s="62"/>
      <c r="BH808" s="62"/>
      <c r="BI808" s="62"/>
      <c r="BJ808" s="62"/>
      <c r="BK808" s="62"/>
      <c r="BL808" s="62"/>
      <c r="BM808" s="62"/>
    </row>
    <row r="809" spans="1:65" s="53" customFormat="1" x14ac:dyDescent="0.2">
      <c r="A809" s="2"/>
      <c r="B809" s="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62"/>
      <c r="AE809" s="317"/>
      <c r="AF809" s="317"/>
      <c r="AG809" s="317"/>
      <c r="AH809" s="317"/>
      <c r="AI809" s="317"/>
      <c r="AJ809" s="317"/>
      <c r="AK809" s="315"/>
      <c r="AL809" s="62"/>
      <c r="AM809" s="62"/>
      <c r="AN809" s="62"/>
      <c r="AO809" s="62"/>
      <c r="AP809" s="62"/>
      <c r="AQ809" s="62"/>
      <c r="AR809" s="62"/>
      <c r="AS809" s="62"/>
      <c r="AT809" s="62"/>
      <c r="AU809" s="62"/>
      <c r="AV809" s="62"/>
      <c r="AW809" s="62"/>
      <c r="AX809" s="62"/>
      <c r="AY809" s="62"/>
      <c r="AZ809" s="62"/>
      <c r="BA809" s="62"/>
      <c r="BB809" s="62"/>
      <c r="BC809" s="62"/>
      <c r="BD809" s="62"/>
      <c r="BE809" s="62"/>
      <c r="BF809" s="62"/>
      <c r="BG809" s="62"/>
      <c r="BH809" s="62"/>
      <c r="BI809" s="62"/>
      <c r="BJ809" s="62"/>
      <c r="BK809" s="62"/>
      <c r="BL809" s="62"/>
      <c r="BM809" s="62"/>
    </row>
    <row r="810" spans="1:65" s="53" customFormat="1" x14ac:dyDescent="0.2">
      <c r="A810" s="2"/>
      <c r="B810" s="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62"/>
      <c r="AE810" s="317"/>
      <c r="AF810" s="317"/>
      <c r="AG810" s="317"/>
      <c r="AH810" s="317"/>
      <c r="AI810" s="317"/>
      <c r="AJ810" s="317"/>
      <c r="AK810" s="315"/>
      <c r="AL810" s="62"/>
      <c r="AM810" s="62"/>
      <c r="AN810" s="62"/>
      <c r="AO810" s="62"/>
      <c r="AP810" s="62"/>
      <c r="AQ810" s="62"/>
      <c r="AR810" s="62"/>
      <c r="AS810" s="62"/>
      <c r="AT810" s="62"/>
      <c r="AU810" s="62"/>
      <c r="AV810" s="62"/>
      <c r="AW810" s="62"/>
      <c r="AX810" s="62"/>
      <c r="AY810" s="62"/>
      <c r="AZ810" s="62"/>
      <c r="BA810" s="62"/>
      <c r="BB810" s="62"/>
      <c r="BC810" s="62"/>
      <c r="BD810" s="62"/>
      <c r="BE810" s="62"/>
      <c r="BF810" s="62"/>
      <c r="BG810" s="62"/>
      <c r="BH810" s="62"/>
      <c r="BI810" s="62"/>
      <c r="BJ810" s="62"/>
      <c r="BK810" s="62"/>
      <c r="BL810" s="62"/>
      <c r="BM810" s="62"/>
    </row>
    <row r="811" spans="1:65" s="53" customFormat="1" x14ac:dyDescent="0.2">
      <c r="A811" s="2"/>
      <c r="B811" s="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62"/>
      <c r="AE811" s="317"/>
      <c r="AF811" s="317"/>
      <c r="AG811" s="317"/>
      <c r="AH811" s="317"/>
      <c r="AI811" s="317"/>
      <c r="AJ811" s="317"/>
      <c r="AK811" s="315"/>
      <c r="AL811" s="62"/>
      <c r="AM811" s="62"/>
      <c r="AN811" s="62"/>
      <c r="AO811" s="62"/>
      <c r="AP811" s="62"/>
      <c r="AQ811" s="62"/>
      <c r="AR811" s="62"/>
      <c r="AS811" s="62"/>
      <c r="AT811" s="62"/>
      <c r="AU811" s="62"/>
      <c r="AV811" s="62"/>
      <c r="AW811" s="62"/>
      <c r="AX811" s="62"/>
      <c r="AY811" s="62"/>
      <c r="AZ811" s="62"/>
      <c r="BA811" s="62"/>
      <c r="BB811" s="62"/>
      <c r="BC811" s="62"/>
      <c r="BD811" s="62"/>
      <c r="BE811" s="62"/>
      <c r="BF811" s="62"/>
      <c r="BG811" s="62"/>
      <c r="BH811" s="62"/>
      <c r="BI811" s="62"/>
      <c r="BJ811" s="62"/>
      <c r="BK811" s="62"/>
      <c r="BL811" s="62"/>
      <c r="BM811" s="62"/>
    </row>
    <row r="812" spans="1:65" s="53" customFormat="1" x14ac:dyDescent="0.2">
      <c r="A812" s="2"/>
      <c r="B812" s="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62"/>
      <c r="AE812" s="317"/>
      <c r="AF812" s="317"/>
      <c r="AG812" s="317"/>
      <c r="AH812" s="317"/>
      <c r="AI812" s="317"/>
      <c r="AJ812" s="317"/>
      <c r="AK812" s="315"/>
      <c r="AL812" s="62"/>
      <c r="AM812" s="62"/>
      <c r="AN812" s="62"/>
      <c r="AO812" s="62"/>
      <c r="AP812" s="62"/>
      <c r="AQ812" s="62"/>
      <c r="AR812" s="62"/>
      <c r="AS812" s="62"/>
      <c r="AT812" s="62"/>
      <c r="AU812" s="62"/>
      <c r="AV812" s="62"/>
      <c r="AW812" s="62"/>
      <c r="AX812" s="62"/>
      <c r="AY812" s="62"/>
      <c r="AZ812" s="62"/>
      <c r="BA812" s="62"/>
      <c r="BB812" s="62"/>
      <c r="BC812" s="62"/>
      <c r="BD812" s="62"/>
      <c r="BE812" s="62"/>
      <c r="BF812" s="62"/>
      <c r="BG812" s="62"/>
      <c r="BH812" s="62"/>
      <c r="BI812" s="62"/>
      <c r="BJ812" s="62"/>
      <c r="BK812" s="62"/>
      <c r="BL812" s="62"/>
      <c r="BM812" s="62"/>
    </row>
    <row r="813" spans="1:65" s="53" customFormat="1" x14ac:dyDescent="0.2">
      <c r="A813" s="2"/>
      <c r="B813" s="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62"/>
      <c r="AE813" s="317"/>
      <c r="AF813" s="317"/>
      <c r="AG813" s="317"/>
      <c r="AH813" s="317"/>
      <c r="AI813" s="317"/>
      <c r="AJ813" s="317"/>
      <c r="AK813" s="315"/>
      <c r="AL813" s="62"/>
      <c r="AM813" s="62"/>
      <c r="AN813" s="62"/>
      <c r="AO813" s="62"/>
      <c r="AP813" s="62"/>
      <c r="AQ813" s="62"/>
      <c r="AR813" s="62"/>
      <c r="AS813" s="62"/>
      <c r="AT813" s="62"/>
      <c r="AU813" s="62"/>
      <c r="AV813" s="62"/>
      <c r="AW813" s="62"/>
      <c r="AX813" s="62"/>
      <c r="AY813" s="62"/>
      <c r="AZ813" s="62"/>
      <c r="BA813" s="62"/>
      <c r="BB813" s="62"/>
      <c r="BC813" s="62"/>
      <c r="BD813" s="62"/>
      <c r="BE813" s="62"/>
      <c r="BF813" s="62"/>
      <c r="BG813" s="62"/>
      <c r="BH813" s="62"/>
      <c r="BI813" s="62"/>
      <c r="BJ813" s="62"/>
      <c r="BK813" s="62"/>
      <c r="BL813" s="62"/>
      <c r="BM813" s="62"/>
    </row>
    <row r="814" spans="1:65" s="53" customFormat="1" x14ac:dyDescent="0.2">
      <c r="A814" s="2"/>
      <c r="B814" s="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62"/>
      <c r="AE814" s="317"/>
      <c r="AF814" s="317"/>
      <c r="AG814" s="317"/>
      <c r="AH814" s="317"/>
      <c r="AI814" s="317"/>
      <c r="AJ814" s="317"/>
      <c r="AK814" s="315"/>
      <c r="AL814" s="62"/>
      <c r="AM814" s="62"/>
      <c r="AN814" s="62"/>
      <c r="AO814" s="62"/>
      <c r="AP814" s="62"/>
      <c r="AQ814" s="62"/>
      <c r="AR814" s="62"/>
      <c r="AS814" s="62"/>
      <c r="AT814" s="62"/>
      <c r="AU814" s="62"/>
      <c r="AV814" s="62"/>
      <c r="AW814" s="62"/>
      <c r="AX814" s="62"/>
      <c r="AY814" s="62"/>
      <c r="AZ814" s="62"/>
      <c r="BA814" s="62"/>
      <c r="BB814" s="62"/>
      <c r="BC814" s="62"/>
      <c r="BD814" s="62"/>
      <c r="BE814" s="62"/>
      <c r="BF814" s="62"/>
      <c r="BG814" s="62"/>
      <c r="BH814" s="62"/>
      <c r="BI814" s="62"/>
      <c r="BJ814" s="62"/>
      <c r="BK814" s="62"/>
      <c r="BL814" s="62"/>
      <c r="BM814" s="62"/>
    </row>
    <row r="815" spans="1:65" s="53" customFormat="1" x14ac:dyDescent="0.2">
      <c r="A815" s="2"/>
      <c r="B815" s="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62"/>
      <c r="AE815" s="317"/>
      <c r="AF815" s="317"/>
      <c r="AG815" s="317"/>
      <c r="AH815" s="317"/>
      <c r="AI815" s="317"/>
      <c r="AJ815" s="317"/>
      <c r="AK815" s="315"/>
      <c r="AL815" s="62"/>
      <c r="AM815" s="62"/>
      <c r="AN815" s="62"/>
      <c r="AO815" s="62"/>
      <c r="AP815" s="62"/>
      <c r="AQ815" s="62"/>
      <c r="AR815" s="62"/>
      <c r="AS815" s="62"/>
      <c r="AT815" s="62"/>
      <c r="AU815" s="62"/>
      <c r="AV815" s="62"/>
      <c r="AW815" s="62"/>
      <c r="AX815" s="62"/>
      <c r="AY815" s="62"/>
      <c r="AZ815" s="62"/>
      <c r="BA815" s="62"/>
      <c r="BB815" s="62"/>
      <c r="BC815" s="62"/>
      <c r="BD815" s="62"/>
      <c r="BE815" s="62"/>
      <c r="BF815" s="62"/>
      <c r="BG815" s="62"/>
      <c r="BH815" s="62"/>
      <c r="BI815" s="62"/>
      <c r="BJ815" s="62"/>
      <c r="BK815" s="62"/>
      <c r="BL815" s="62"/>
      <c r="BM815" s="62"/>
    </row>
    <row r="816" spans="1:65" s="53" customFormat="1" x14ac:dyDescent="0.2">
      <c r="A816" s="2"/>
      <c r="B816" s="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62"/>
      <c r="AE816" s="317"/>
      <c r="AF816" s="317"/>
      <c r="AG816" s="317"/>
      <c r="AH816" s="317"/>
      <c r="AI816" s="317"/>
      <c r="AJ816" s="317"/>
      <c r="AK816" s="315"/>
      <c r="AL816" s="62"/>
      <c r="AM816" s="62"/>
      <c r="AN816" s="62"/>
      <c r="AO816" s="62"/>
      <c r="AP816" s="62"/>
      <c r="AQ816" s="62"/>
      <c r="AR816" s="62"/>
      <c r="AS816" s="62"/>
      <c r="AT816" s="62"/>
      <c r="AU816" s="62"/>
      <c r="AV816" s="62"/>
      <c r="AW816" s="62"/>
      <c r="AX816" s="62"/>
      <c r="AY816" s="62"/>
      <c r="AZ816" s="62"/>
      <c r="BA816" s="62"/>
      <c r="BB816" s="62"/>
      <c r="BC816" s="62"/>
      <c r="BD816" s="62"/>
      <c r="BE816" s="62"/>
      <c r="BF816" s="62"/>
      <c r="BG816" s="62"/>
      <c r="BH816" s="62"/>
      <c r="BI816" s="62"/>
      <c r="BJ816" s="62"/>
      <c r="BK816" s="62"/>
      <c r="BL816" s="62"/>
      <c r="BM816" s="62"/>
    </row>
    <row r="817" spans="1:65" s="53" customFormat="1" x14ac:dyDescent="0.2">
      <c r="A817" s="2"/>
      <c r="B817" s="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62"/>
      <c r="AE817" s="317"/>
      <c r="AF817" s="317"/>
      <c r="AG817" s="317"/>
      <c r="AH817" s="317"/>
      <c r="AI817" s="317"/>
      <c r="AJ817" s="317"/>
      <c r="AK817" s="315"/>
      <c r="AL817" s="62"/>
      <c r="AM817" s="62"/>
      <c r="AN817" s="62"/>
      <c r="AO817" s="62"/>
      <c r="AP817" s="62"/>
      <c r="AQ817" s="62"/>
      <c r="AR817" s="62"/>
      <c r="AS817" s="62"/>
      <c r="AT817" s="62"/>
      <c r="AU817" s="62"/>
      <c r="AV817" s="62"/>
      <c r="AW817" s="62"/>
      <c r="AX817" s="62"/>
      <c r="AY817" s="62"/>
      <c r="AZ817" s="62"/>
      <c r="BA817" s="62"/>
      <c r="BB817" s="62"/>
      <c r="BC817" s="62"/>
      <c r="BD817" s="62"/>
      <c r="BE817" s="62"/>
      <c r="BF817" s="62"/>
      <c r="BG817" s="62"/>
      <c r="BH817" s="62"/>
      <c r="BI817" s="62"/>
      <c r="BJ817" s="62"/>
      <c r="BK817" s="62"/>
      <c r="BL817" s="62"/>
      <c r="BM817" s="62"/>
    </row>
    <row r="818" spans="1:65" s="53" customFormat="1" x14ac:dyDescent="0.2">
      <c r="A818" s="2"/>
      <c r="B818" s="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62"/>
      <c r="AE818" s="317"/>
      <c r="AF818" s="317"/>
      <c r="AG818" s="317"/>
      <c r="AH818" s="317"/>
      <c r="AI818" s="317"/>
      <c r="AJ818" s="317"/>
      <c r="AK818" s="315"/>
      <c r="AL818" s="62"/>
      <c r="AM818" s="62"/>
      <c r="AN818" s="62"/>
      <c r="AO818" s="62"/>
      <c r="AP818" s="62"/>
      <c r="AQ818" s="62"/>
      <c r="AR818" s="62"/>
      <c r="AS818" s="62"/>
      <c r="AT818" s="62"/>
      <c r="AU818" s="62"/>
      <c r="AV818" s="62"/>
      <c r="AW818" s="62"/>
      <c r="AX818" s="62"/>
      <c r="AY818" s="62"/>
      <c r="AZ818" s="62"/>
      <c r="BA818" s="62"/>
      <c r="BB818" s="62"/>
      <c r="BC818" s="62"/>
      <c r="BD818" s="62"/>
      <c r="BE818" s="62"/>
      <c r="BF818" s="62"/>
      <c r="BG818" s="62"/>
      <c r="BH818" s="62"/>
      <c r="BI818" s="62"/>
      <c r="BJ818" s="62"/>
      <c r="BK818" s="62"/>
      <c r="BL818" s="62"/>
      <c r="BM818" s="62"/>
    </row>
    <row r="819" spans="1:65" s="53" customFormat="1" x14ac:dyDescent="0.2">
      <c r="A819" s="2"/>
      <c r="B819" s="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62"/>
      <c r="AE819" s="317"/>
      <c r="AF819" s="317"/>
      <c r="AG819" s="317"/>
      <c r="AH819" s="317"/>
      <c r="AI819" s="317"/>
      <c r="AJ819" s="317"/>
      <c r="AK819" s="315"/>
      <c r="AL819" s="62"/>
      <c r="AM819" s="62"/>
      <c r="AN819" s="62"/>
      <c r="AO819" s="62"/>
      <c r="AP819" s="62"/>
      <c r="AQ819" s="62"/>
      <c r="AR819" s="62"/>
      <c r="AS819" s="62"/>
      <c r="AT819" s="62"/>
      <c r="AU819" s="62"/>
      <c r="AV819" s="62"/>
      <c r="AW819" s="62"/>
      <c r="AX819" s="62"/>
      <c r="AY819" s="62"/>
      <c r="AZ819" s="62"/>
      <c r="BA819" s="62"/>
      <c r="BB819" s="62"/>
      <c r="BC819" s="62"/>
      <c r="BD819" s="62"/>
      <c r="BE819" s="62"/>
      <c r="BF819" s="62"/>
      <c r="BG819" s="62"/>
      <c r="BH819" s="62"/>
      <c r="BI819" s="62"/>
      <c r="BJ819" s="62"/>
      <c r="BK819" s="62"/>
      <c r="BL819" s="62"/>
      <c r="BM819" s="62"/>
    </row>
    <row r="820" spans="1:65" s="53" customFormat="1" x14ac:dyDescent="0.2">
      <c r="A820" s="2"/>
      <c r="B820" s="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62"/>
      <c r="AE820" s="317"/>
      <c r="AF820" s="317"/>
      <c r="AG820" s="317"/>
      <c r="AH820" s="317"/>
      <c r="AI820" s="317"/>
      <c r="AJ820" s="317"/>
      <c r="AK820" s="315"/>
      <c r="AL820" s="62"/>
      <c r="AM820" s="62"/>
      <c r="AN820" s="62"/>
      <c r="AO820" s="62"/>
      <c r="AP820" s="62"/>
      <c r="AQ820" s="62"/>
      <c r="AR820" s="62"/>
      <c r="AS820" s="62"/>
      <c r="AT820" s="62"/>
      <c r="AU820" s="62"/>
      <c r="AV820" s="62"/>
      <c r="AW820" s="62"/>
      <c r="AX820" s="62"/>
      <c r="AY820" s="62"/>
      <c r="AZ820" s="62"/>
      <c r="BA820" s="62"/>
      <c r="BB820" s="62"/>
      <c r="BC820" s="62"/>
      <c r="BD820" s="62"/>
      <c r="BE820" s="62"/>
      <c r="BF820" s="62"/>
      <c r="BG820" s="62"/>
      <c r="BH820" s="62"/>
      <c r="BI820" s="62"/>
      <c r="BJ820" s="62"/>
      <c r="BK820" s="62"/>
      <c r="BL820" s="62"/>
      <c r="BM820" s="62"/>
    </row>
    <row r="821" spans="1:65" s="53" customFormat="1" x14ac:dyDescent="0.2">
      <c r="A821" s="2"/>
      <c r="B821" s="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62"/>
      <c r="AE821" s="317"/>
      <c r="AF821" s="317"/>
      <c r="AG821" s="317"/>
      <c r="AH821" s="317"/>
      <c r="AI821" s="317"/>
      <c r="AJ821" s="317"/>
      <c r="AK821" s="315"/>
      <c r="AL821" s="62"/>
      <c r="AM821" s="62"/>
      <c r="AN821" s="62"/>
      <c r="AO821" s="62"/>
      <c r="AP821" s="62"/>
      <c r="AQ821" s="62"/>
      <c r="AR821" s="62"/>
      <c r="AS821" s="62"/>
      <c r="AT821" s="62"/>
      <c r="AU821" s="62"/>
      <c r="AV821" s="62"/>
      <c r="AW821" s="62"/>
      <c r="AX821" s="62"/>
      <c r="AY821" s="62"/>
      <c r="AZ821" s="62"/>
      <c r="BA821" s="62"/>
      <c r="BB821" s="62"/>
      <c r="BC821" s="62"/>
      <c r="BD821" s="62"/>
      <c r="BE821" s="62"/>
      <c r="BF821" s="62"/>
      <c r="BG821" s="62"/>
      <c r="BH821" s="62"/>
      <c r="BI821" s="62"/>
      <c r="BJ821" s="62"/>
      <c r="BK821" s="62"/>
      <c r="BL821" s="62"/>
      <c r="BM821" s="62"/>
    </row>
    <row r="822" spans="1:65" s="53" customFormat="1" x14ac:dyDescent="0.2">
      <c r="A822" s="2"/>
      <c r="B822" s="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62"/>
      <c r="AE822" s="317"/>
      <c r="AF822" s="317"/>
      <c r="AG822" s="317"/>
      <c r="AH822" s="317"/>
      <c r="AI822" s="317"/>
      <c r="AJ822" s="317"/>
      <c r="AK822" s="315"/>
      <c r="AL822" s="62"/>
      <c r="AM822" s="62"/>
      <c r="AN822" s="62"/>
      <c r="AO822" s="62"/>
      <c r="AP822" s="62"/>
      <c r="AQ822" s="62"/>
      <c r="AR822" s="62"/>
      <c r="AS822" s="62"/>
      <c r="AT822" s="62"/>
      <c r="AU822" s="62"/>
      <c r="AV822" s="62"/>
      <c r="AW822" s="62"/>
      <c r="AX822" s="62"/>
      <c r="AY822" s="62"/>
      <c r="AZ822" s="62"/>
      <c r="BA822" s="62"/>
      <c r="BB822" s="62"/>
      <c r="BC822" s="62"/>
      <c r="BD822" s="62"/>
      <c r="BE822" s="62"/>
      <c r="BF822" s="62"/>
      <c r="BG822" s="62"/>
      <c r="BH822" s="62"/>
      <c r="BI822" s="62"/>
      <c r="BJ822" s="62"/>
      <c r="BK822" s="62"/>
      <c r="BL822" s="62"/>
      <c r="BM822" s="62"/>
    </row>
    <row r="823" spans="1:65" s="53" customFormat="1" x14ac:dyDescent="0.2">
      <c r="A823" s="2"/>
      <c r="B823" s="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62"/>
      <c r="AE823" s="317"/>
      <c r="AF823" s="317"/>
      <c r="AG823" s="317"/>
      <c r="AH823" s="317"/>
      <c r="AI823" s="317"/>
      <c r="AJ823" s="317"/>
      <c r="AK823" s="315"/>
      <c r="AL823" s="62"/>
      <c r="AM823" s="62"/>
      <c r="AN823" s="62"/>
      <c r="AO823" s="62"/>
      <c r="AP823" s="62"/>
      <c r="AQ823" s="62"/>
      <c r="AR823" s="62"/>
      <c r="AS823" s="62"/>
      <c r="AT823" s="62"/>
      <c r="AU823" s="62"/>
      <c r="AV823" s="62"/>
      <c r="AW823" s="62"/>
      <c r="AX823" s="62"/>
      <c r="AY823" s="62"/>
      <c r="AZ823" s="62"/>
      <c r="BA823" s="62"/>
      <c r="BB823" s="62"/>
      <c r="BC823" s="62"/>
      <c r="BD823" s="62"/>
      <c r="BE823" s="62"/>
      <c r="BF823" s="62"/>
      <c r="BG823" s="62"/>
      <c r="BH823" s="62"/>
      <c r="BI823" s="62"/>
      <c r="BJ823" s="62"/>
      <c r="BK823" s="62"/>
      <c r="BL823" s="62"/>
      <c r="BM823" s="62"/>
    </row>
    <row r="824" spans="1:65" s="53" customFormat="1" x14ac:dyDescent="0.2">
      <c r="A824" s="2"/>
      <c r="B824" s="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62"/>
      <c r="AE824" s="317"/>
      <c r="AF824" s="317"/>
      <c r="AG824" s="317"/>
      <c r="AH824" s="317"/>
      <c r="AI824" s="317"/>
      <c r="AJ824" s="317"/>
      <c r="AK824" s="315"/>
      <c r="AL824" s="62"/>
      <c r="AM824" s="62"/>
      <c r="AN824" s="62"/>
      <c r="AO824" s="62"/>
      <c r="AP824" s="62"/>
      <c r="AQ824" s="62"/>
      <c r="AR824" s="62"/>
      <c r="AS824" s="62"/>
      <c r="AT824" s="62"/>
      <c r="AU824" s="62"/>
      <c r="AV824" s="62"/>
      <c r="AW824" s="62"/>
      <c r="AX824" s="62"/>
      <c r="AY824" s="62"/>
      <c r="AZ824" s="62"/>
      <c r="BA824" s="62"/>
      <c r="BB824" s="62"/>
      <c r="BC824" s="62"/>
      <c r="BD824" s="62"/>
      <c r="BE824" s="62"/>
      <c r="BF824" s="62"/>
      <c r="BG824" s="62"/>
      <c r="BH824" s="62"/>
      <c r="BI824" s="62"/>
      <c r="BJ824" s="62"/>
      <c r="BK824" s="62"/>
      <c r="BL824" s="62"/>
      <c r="BM824" s="62"/>
    </row>
    <row r="825" spans="1:65" s="53" customFormat="1" x14ac:dyDescent="0.2">
      <c r="A825" s="2"/>
      <c r="B825" s="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62"/>
      <c r="AE825" s="317"/>
      <c r="AF825" s="317"/>
      <c r="AG825" s="317"/>
      <c r="AH825" s="317"/>
      <c r="AI825" s="317"/>
      <c r="AJ825" s="317"/>
      <c r="AK825" s="315"/>
      <c r="AL825" s="62"/>
      <c r="AM825" s="62"/>
      <c r="AN825" s="62"/>
      <c r="AO825" s="62"/>
      <c r="AP825" s="62"/>
      <c r="AQ825" s="62"/>
      <c r="AR825" s="62"/>
      <c r="AS825" s="62"/>
      <c r="AT825" s="62"/>
      <c r="AU825" s="62"/>
      <c r="AV825" s="62"/>
      <c r="AW825" s="62"/>
      <c r="AX825" s="62"/>
      <c r="AY825" s="62"/>
      <c r="AZ825" s="62"/>
      <c r="BA825" s="62"/>
      <c r="BB825" s="62"/>
      <c r="BC825" s="62"/>
      <c r="BD825" s="62"/>
      <c r="BE825" s="62"/>
      <c r="BF825" s="62"/>
      <c r="BG825" s="62"/>
      <c r="BH825" s="62"/>
      <c r="BI825" s="62"/>
      <c r="BJ825" s="62"/>
      <c r="BK825" s="62"/>
      <c r="BL825" s="62"/>
      <c r="BM825" s="62"/>
    </row>
    <row r="826" spans="1:65" s="53" customFormat="1" x14ac:dyDescent="0.2">
      <c r="A826" s="2"/>
      <c r="B826" s="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62"/>
      <c r="AE826" s="317"/>
      <c r="AF826" s="317"/>
      <c r="AG826" s="317"/>
      <c r="AH826" s="317"/>
      <c r="AI826" s="317"/>
      <c r="AJ826" s="317"/>
      <c r="AK826" s="315"/>
      <c r="AL826" s="62"/>
      <c r="AM826" s="62"/>
      <c r="AN826" s="62"/>
      <c r="AO826" s="62"/>
      <c r="AP826" s="62"/>
      <c r="AQ826" s="62"/>
      <c r="AR826" s="62"/>
      <c r="AS826" s="62"/>
      <c r="AT826" s="62"/>
      <c r="AU826" s="62"/>
      <c r="AV826" s="62"/>
      <c r="AW826" s="62"/>
      <c r="AX826" s="62"/>
      <c r="AY826" s="62"/>
      <c r="AZ826" s="62"/>
      <c r="BA826" s="62"/>
      <c r="BB826" s="62"/>
      <c r="BC826" s="62"/>
      <c r="BD826" s="62"/>
      <c r="BE826" s="62"/>
      <c r="BF826" s="62"/>
      <c r="BG826" s="62"/>
      <c r="BH826" s="62"/>
      <c r="BI826" s="62"/>
      <c r="BJ826" s="62"/>
      <c r="BK826" s="62"/>
      <c r="BL826" s="62"/>
      <c r="BM826" s="62"/>
    </row>
    <row r="827" spans="1:65" s="53" customFormat="1" x14ac:dyDescent="0.2">
      <c r="A827" s="2"/>
      <c r="B827" s="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62"/>
      <c r="AE827" s="317"/>
      <c r="AF827" s="317"/>
      <c r="AG827" s="317"/>
      <c r="AH827" s="317"/>
      <c r="AI827" s="317"/>
      <c r="AJ827" s="317"/>
      <c r="AK827" s="315"/>
      <c r="AL827" s="62"/>
      <c r="AM827" s="62"/>
      <c r="AN827" s="62"/>
      <c r="AO827" s="62"/>
      <c r="AP827" s="62"/>
      <c r="AQ827" s="62"/>
      <c r="AR827" s="62"/>
      <c r="AS827" s="62"/>
      <c r="AT827" s="62"/>
      <c r="AU827" s="62"/>
      <c r="AV827" s="62"/>
      <c r="AW827" s="62"/>
      <c r="AX827" s="62"/>
      <c r="AY827" s="62"/>
      <c r="AZ827" s="62"/>
      <c r="BA827" s="62"/>
      <c r="BB827" s="62"/>
      <c r="BC827" s="62"/>
      <c r="BD827" s="62"/>
      <c r="BE827" s="62"/>
      <c r="BF827" s="62"/>
      <c r="BG827" s="62"/>
      <c r="BH827" s="62"/>
      <c r="BI827" s="62"/>
      <c r="BJ827" s="62"/>
      <c r="BK827" s="62"/>
      <c r="BL827" s="62"/>
      <c r="BM827" s="62"/>
    </row>
    <row r="828" spans="1:65" s="53" customFormat="1" x14ac:dyDescent="0.2">
      <c r="A828" s="2"/>
      <c r="B828" s="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62"/>
      <c r="AE828" s="317"/>
      <c r="AF828" s="317"/>
      <c r="AG828" s="317"/>
      <c r="AH828" s="317"/>
      <c r="AI828" s="317"/>
      <c r="AJ828" s="317"/>
      <c r="AK828" s="315"/>
      <c r="AL828" s="62"/>
      <c r="AM828" s="62"/>
      <c r="AN828" s="62"/>
      <c r="AO828" s="62"/>
      <c r="AP828" s="62"/>
      <c r="AQ828" s="62"/>
      <c r="AR828" s="62"/>
      <c r="AS828" s="62"/>
      <c r="AT828" s="62"/>
      <c r="AU828" s="62"/>
      <c r="AV828" s="62"/>
      <c r="AW828" s="62"/>
      <c r="AX828" s="62"/>
      <c r="AY828" s="62"/>
      <c r="AZ828" s="62"/>
      <c r="BA828" s="62"/>
      <c r="BB828" s="62"/>
      <c r="BC828" s="62"/>
      <c r="BD828" s="62"/>
      <c r="BE828" s="62"/>
      <c r="BF828" s="62"/>
      <c r="BG828" s="62"/>
      <c r="BH828" s="62"/>
      <c r="BI828" s="62"/>
      <c r="BJ828" s="62"/>
      <c r="BK828" s="62"/>
      <c r="BL828" s="62"/>
      <c r="BM828" s="62"/>
    </row>
    <row r="829" spans="1:65" s="53" customFormat="1" x14ac:dyDescent="0.2">
      <c r="A829" s="2"/>
      <c r="B829" s="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62"/>
      <c r="AE829" s="317"/>
      <c r="AF829" s="317"/>
      <c r="AG829" s="317"/>
      <c r="AH829" s="317"/>
      <c r="AI829" s="317"/>
      <c r="AJ829" s="317"/>
      <c r="AK829" s="315"/>
      <c r="AL829" s="62"/>
      <c r="AM829" s="62"/>
      <c r="AN829" s="62"/>
      <c r="AO829" s="62"/>
      <c r="AP829" s="62"/>
      <c r="AQ829" s="62"/>
      <c r="AR829" s="62"/>
      <c r="AS829" s="62"/>
      <c r="AT829" s="62"/>
      <c r="AU829" s="62"/>
      <c r="AV829" s="62"/>
      <c r="AW829" s="62"/>
      <c r="AX829" s="62"/>
      <c r="AY829" s="62"/>
      <c r="AZ829" s="62"/>
      <c r="BA829" s="62"/>
      <c r="BB829" s="62"/>
      <c r="BC829" s="62"/>
      <c r="BD829" s="62"/>
      <c r="BE829" s="62"/>
      <c r="BF829" s="62"/>
      <c r="BG829" s="62"/>
      <c r="BH829" s="62"/>
      <c r="BI829" s="62"/>
      <c r="BJ829" s="62"/>
      <c r="BK829" s="62"/>
      <c r="BL829" s="62"/>
      <c r="BM829" s="62"/>
    </row>
    <row r="830" spans="1:65" s="53" customFormat="1" x14ac:dyDescent="0.2">
      <c r="A830" s="2"/>
      <c r="B830" s="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62"/>
      <c r="AE830" s="317"/>
      <c r="AF830" s="317"/>
      <c r="AG830" s="317"/>
      <c r="AH830" s="317"/>
      <c r="AI830" s="317"/>
      <c r="AJ830" s="317"/>
      <c r="AK830" s="315"/>
      <c r="AL830" s="62"/>
      <c r="AM830" s="62"/>
      <c r="AN830" s="62"/>
      <c r="AO830" s="62"/>
      <c r="AP830" s="62"/>
      <c r="AQ830" s="62"/>
      <c r="AR830" s="62"/>
      <c r="AS830" s="62"/>
      <c r="AT830" s="62"/>
      <c r="AU830" s="62"/>
      <c r="AV830" s="62"/>
      <c r="AW830" s="62"/>
      <c r="AX830" s="62"/>
      <c r="AY830" s="62"/>
      <c r="AZ830" s="62"/>
      <c r="BA830" s="62"/>
      <c r="BB830" s="62"/>
      <c r="BC830" s="62"/>
      <c r="BD830" s="62"/>
      <c r="BE830" s="62"/>
      <c r="BF830" s="62"/>
      <c r="BG830" s="62"/>
      <c r="BH830" s="62"/>
      <c r="BI830" s="62"/>
      <c r="BJ830" s="62"/>
      <c r="BK830" s="62"/>
      <c r="BL830" s="62"/>
      <c r="BM830" s="62"/>
    </row>
    <row r="831" spans="1:65" s="53" customFormat="1" x14ac:dyDescent="0.2">
      <c r="A831" s="2"/>
      <c r="B831" s="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62"/>
      <c r="AE831" s="317"/>
      <c r="AF831" s="317"/>
      <c r="AG831" s="317"/>
      <c r="AH831" s="317"/>
      <c r="AI831" s="317"/>
      <c r="AJ831" s="317"/>
      <c r="AK831" s="315"/>
      <c r="AL831" s="62"/>
      <c r="AM831" s="62"/>
      <c r="AN831" s="62"/>
      <c r="AO831" s="62"/>
      <c r="AP831" s="62"/>
      <c r="AQ831" s="62"/>
      <c r="AR831" s="62"/>
      <c r="AS831" s="62"/>
      <c r="AT831" s="62"/>
      <c r="AU831" s="62"/>
      <c r="AV831" s="62"/>
      <c r="AW831" s="62"/>
      <c r="AX831" s="62"/>
      <c r="AY831" s="62"/>
      <c r="AZ831" s="62"/>
      <c r="BA831" s="62"/>
      <c r="BB831" s="62"/>
      <c r="BC831" s="62"/>
      <c r="BD831" s="62"/>
      <c r="BE831" s="62"/>
      <c r="BF831" s="62"/>
      <c r="BG831" s="62"/>
      <c r="BH831" s="62"/>
      <c r="BI831" s="62"/>
      <c r="BJ831" s="62"/>
      <c r="BK831" s="62"/>
      <c r="BL831" s="62"/>
      <c r="BM831" s="62"/>
    </row>
    <row r="832" spans="1:65" s="53" customFormat="1" x14ac:dyDescent="0.2">
      <c r="A832" s="2"/>
      <c r="B832" s="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62"/>
      <c r="AE832" s="317"/>
      <c r="AF832" s="317"/>
      <c r="AG832" s="317"/>
      <c r="AH832" s="317"/>
      <c r="AI832" s="317"/>
      <c r="AJ832" s="317"/>
      <c r="AK832" s="315"/>
      <c r="AL832" s="62"/>
      <c r="AM832" s="62"/>
      <c r="AN832" s="62"/>
      <c r="AO832" s="62"/>
      <c r="AP832" s="62"/>
      <c r="AQ832" s="62"/>
      <c r="AR832" s="62"/>
      <c r="AS832" s="62"/>
      <c r="AT832" s="62"/>
      <c r="AU832" s="62"/>
      <c r="AV832" s="62"/>
      <c r="AW832" s="62"/>
      <c r="AX832" s="62"/>
      <c r="AY832" s="62"/>
      <c r="AZ832" s="62"/>
      <c r="BA832" s="62"/>
      <c r="BB832" s="62"/>
      <c r="BC832" s="62"/>
      <c r="BD832" s="62"/>
      <c r="BE832" s="62"/>
      <c r="BF832" s="62"/>
      <c r="BG832" s="62"/>
      <c r="BH832" s="62"/>
      <c r="BI832" s="62"/>
      <c r="BJ832" s="62"/>
      <c r="BK832" s="62"/>
      <c r="BL832" s="62"/>
      <c r="BM832" s="62"/>
    </row>
    <row r="833" spans="1:65" s="53" customFormat="1" x14ac:dyDescent="0.2">
      <c r="A833" s="2"/>
      <c r="B833" s="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62"/>
      <c r="AE833" s="317"/>
      <c r="AF833" s="317"/>
      <c r="AG833" s="317"/>
      <c r="AH833" s="317"/>
      <c r="AI833" s="317"/>
      <c r="AJ833" s="317"/>
      <c r="AK833" s="315"/>
      <c r="AL833" s="62"/>
      <c r="AM833" s="62"/>
      <c r="AN833" s="62"/>
      <c r="AO833" s="62"/>
      <c r="AP833" s="62"/>
      <c r="AQ833" s="62"/>
      <c r="AR833" s="62"/>
      <c r="AS833" s="62"/>
      <c r="AT833" s="62"/>
      <c r="AU833" s="62"/>
      <c r="AV833" s="62"/>
      <c r="AW833" s="62"/>
      <c r="AX833" s="62"/>
      <c r="AY833" s="62"/>
      <c r="AZ833" s="62"/>
      <c r="BA833" s="62"/>
      <c r="BB833" s="62"/>
      <c r="BC833" s="62"/>
      <c r="BD833" s="62"/>
      <c r="BE833" s="62"/>
      <c r="BF833" s="62"/>
      <c r="BG833" s="62"/>
      <c r="BH833" s="62"/>
      <c r="BI833" s="62"/>
      <c r="BJ833" s="62"/>
      <c r="BK833" s="62"/>
      <c r="BL833" s="62"/>
      <c r="BM833" s="62"/>
    </row>
    <row r="834" spans="1:65" s="53" customFormat="1" x14ac:dyDescent="0.2">
      <c r="A834" s="2"/>
      <c r="B834" s="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62"/>
      <c r="AE834" s="317"/>
      <c r="AF834" s="317"/>
      <c r="AG834" s="317"/>
      <c r="AH834" s="317"/>
      <c r="AI834" s="317"/>
      <c r="AJ834" s="317"/>
      <c r="AK834" s="315"/>
      <c r="AL834" s="62"/>
      <c r="AM834" s="62"/>
      <c r="AN834" s="62"/>
      <c r="AO834" s="62"/>
      <c r="AP834" s="62"/>
      <c r="AQ834" s="62"/>
      <c r="AR834" s="62"/>
      <c r="AS834" s="62"/>
      <c r="AT834" s="62"/>
      <c r="AU834" s="62"/>
      <c r="AV834" s="62"/>
      <c r="AW834" s="62"/>
      <c r="AX834" s="62"/>
      <c r="AY834" s="62"/>
      <c r="AZ834" s="62"/>
      <c r="BA834" s="62"/>
      <c r="BB834" s="62"/>
      <c r="BC834" s="62"/>
      <c r="BD834" s="62"/>
      <c r="BE834" s="62"/>
      <c r="BF834" s="62"/>
      <c r="BG834" s="62"/>
      <c r="BH834" s="62"/>
      <c r="BI834" s="62"/>
      <c r="BJ834" s="62"/>
      <c r="BK834" s="62"/>
      <c r="BL834" s="62"/>
      <c r="BM834" s="62"/>
    </row>
    <row r="835" spans="1:65" s="53" customFormat="1" x14ac:dyDescent="0.2">
      <c r="A835" s="2"/>
      <c r="B835" s="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62"/>
      <c r="AE835" s="317"/>
      <c r="AF835" s="317"/>
      <c r="AG835" s="317"/>
      <c r="AH835" s="317"/>
      <c r="AI835" s="317"/>
      <c r="AJ835" s="317"/>
      <c r="AK835" s="315"/>
      <c r="AL835" s="62"/>
      <c r="AM835" s="62"/>
      <c r="AN835" s="62"/>
      <c r="AO835" s="62"/>
      <c r="AP835" s="62"/>
      <c r="AQ835" s="62"/>
      <c r="AR835" s="62"/>
      <c r="AS835" s="62"/>
      <c r="AT835" s="62"/>
      <c r="AU835" s="62"/>
      <c r="AV835" s="62"/>
      <c r="AW835" s="62"/>
      <c r="AX835" s="62"/>
      <c r="AY835" s="62"/>
      <c r="AZ835" s="62"/>
      <c r="BA835" s="62"/>
      <c r="BB835" s="62"/>
      <c r="BC835" s="62"/>
      <c r="BD835" s="62"/>
      <c r="BE835" s="62"/>
      <c r="BF835" s="62"/>
      <c r="BG835" s="62"/>
      <c r="BH835" s="62"/>
      <c r="BI835" s="62"/>
      <c r="BJ835" s="62"/>
      <c r="BK835" s="62"/>
      <c r="BL835" s="62"/>
      <c r="BM835" s="62"/>
    </row>
    <row r="836" spans="1:65" s="53" customFormat="1" x14ac:dyDescent="0.2">
      <c r="A836" s="2"/>
      <c r="B836" s="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62"/>
      <c r="AE836" s="317"/>
      <c r="AF836" s="317"/>
      <c r="AG836" s="317"/>
      <c r="AH836" s="317"/>
      <c r="AI836" s="317"/>
      <c r="AJ836" s="317"/>
      <c r="AK836" s="315"/>
      <c r="AL836" s="62"/>
      <c r="AM836" s="62"/>
      <c r="AN836" s="62"/>
      <c r="AO836" s="62"/>
      <c r="AP836" s="62"/>
      <c r="AQ836" s="62"/>
      <c r="AR836" s="62"/>
      <c r="AS836" s="62"/>
      <c r="AT836" s="62"/>
      <c r="AU836" s="62"/>
      <c r="AV836" s="62"/>
      <c r="AW836" s="62"/>
      <c r="AX836" s="62"/>
      <c r="AY836" s="62"/>
      <c r="AZ836" s="62"/>
      <c r="BA836" s="62"/>
      <c r="BB836" s="62"/>
      <c r="BC836" s="62"/>
      <c r="BD836" s="62"/>
      <c r="BE836" s="62"/>
      <c r="BF836" s="62"/>
      <c r="BG836" s="62"/>
      <c r="BH836" s="62"/>
      <c r="BI836" s="62"/>
      <c r="BJ836" s="62"/>
      <c r="BK836" s="62"/>
      <c r="BL836" s="62"/>
      <c r="BM836" s="62"/>
    </row>
    <row r="837" spans="1:65" s="53" customFormat="1" x14ac:dyDescent="0.2">
      <c r="A837" s="2"/>
      <c r="B837" s="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62"/>
      <c r="AE837" s="317"/>
      <c r="AF837" s="317"/>
      <c r="AG837" s="317"/>
      <c r="AH837" s="317"/>
      <c r="AI837" s="317"/>
      <c r="AJ837" s="317"/>
      <c r="AK837" s="315"/>
      <c r="AL837" s="62"/>
      <c r="AM837" s="62"/>
      <c r="AN837" s="62"/>
      <c r="AO837" s="62"/>
      <c r="AP837" s="62"/>
      <c r="AQ837" s="62"/>
      <c r="AR837" s="62"/>
      <c r="AS837" s="62"/>
      <c r="AT837" s="62"/>
      <c r="AU837" s="62"/>
      <c r="AV837" s="62"/>
      <c r="AW837" s="62"/>
      <c r="AX837" s="62"/>
      <c r="AY837" s="62"/>
      <c r="AZ837" s="62"/>
      <c r="BA837" s="62"/>
      <c r="BB837" s="62"/>
      <c r="BC837" s="62"/>
      <c r="BD837" s="62"/>
      <c r="BE837" s="62"/>
      <c r="BF837" s="62"/>
      <c r="BG837" s="62"/>
      <c r="BH837" s="62"/>
      <c r="BI837" s="62"/>
      <c r="BJ837" s="62"/>
      <c r="BK837" s="62"/>
      <c r="BL837" s="62"/>
      <c r="BM837" s="62"/>
    </row>
    <row r="838" spans="1:65" s="53" customFormat="1" x14ac:dyDescent="0.2">
      <c r="A838" s="2"/>
      <c r="B838" s="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62"/>
      <c r="AE838" s="317"/>
      <c r="AF838" s="317"/>
      <c r="AG838" s="317"/>
      <c r="AH838" s="317"/>
      <c r="AI838" s="317"/>
      <c r="AJ838" s="317"/>
      <c r="AK838" s="315"/>
      <c r="AL838" s="62"/>
      <c r="AM838" s="62"/>
      <c r="AN838" s="62"/>
      <c r="AO838" s="62"/>
      <c r="AP838" s="62"/>
      <c r="AQ838" s="62"/>
      <c r="AR838" s="62"/>
      <c r="AS838" s="62"/>
      <c r="AT838" s="62"/>
      <c r="AU838" s="62"/>
      <c r="AV838" s="62"/>
      <c r="AW838" s="62"/>
      <c r="AX838" s="62"/>
      <c r="AY838" s="62"/>
      <c r="AZ838" s="62"/>
      <c r="BA838" s="62"/>
      <c r="BB838" s="62"/>
      <c r="BC838" s="62"/>
      <c r="BD838" s="62"/>
      <c r="BE838" s="62"/>
      <c r="BF838" s="62"/>
      <c r="BG838" s="62"/>
      <c r="BH838" s="62"/>
      <c r="BI838" s="62"/>
      <c r="BJ838" s="62"/>
      <c r="BK838" s="62"/>
      <c r="BL838" s="62"/>
      <c r="BM838" s="62"/>
    </row>
    <row r="839" spans="1:65" s="53" customFormat="1" x14ac:dyDescent="0.2">
      <c r="A839" s="2"/>
      <c r="B839" s="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62"/>
      <c r="AE839" s="317"/>
      <c r="AF839" s="317"/>
      <c r="AG839" s="317"/>
      <c r="AH839" s="317"/>
      <c r="AI839" s="317"/>
      <c r="AJ839" s="317"/>
      <c r="AK839" s="315"/>
      <c r="AL839" s="62"/>
      <c r="AM839" s="62"/>
      <c r="AN839" s="62"/>
      <c r="AO839" s="62"/>
      <c r="AP839" s="62"/>
      <c r="AQ839" s="62"/>
      <c r="AR839" s="62"/>
      <c r="AS839" s="62"/>
      <c r="AT839" s="62"/>
      <c r="AU839" s="62"/>
      <c r="AV839" s="62"/>
      <c r="AW839" s="62"/>
      <c r="AX839" s="62"/>
      <c r="AY839" s="62"/>
      <c r="AZ839" s="62"/>
      <c r="BA839" s="62"/>
      <c r="BB839" s="62"/>
      <c r="BC839" s="62"/>
      <c r="BD839" s="62"/>
      <c r="BE839" s="62"/>
      <c r="BF839" s="62"/>
      <c r="BG839" s="62"/>
      <c r="BH839" s="62"/>
      <c r="BI839" s="62"/>
      <c r="BJ839" s="62"/>
      <c r="BK839" s="62"/>
      <c r="BL839" s="62"/>
      <c r="BM839" s="62"/>
    </row>
    <row r="840" spans="1:65" s="53" customFormat="1" x14ac:dyDescent="0.2">
      <c r="A840" s="2"/>
      <c r="B840" s="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62"/>
      <c r="AE840" s="317"/>
      <c r="AF840" s="317"/>
      <c r="AG840" s="317"/>
      <c r="AH840" s="317"/>
      <c r="AI840" s="317"/>
      <c r="AJ840" s="317"/>
      <c r="AK840" s="315"/>
      <c r="AL840" s="62"/>
      <c r="AM840" s="62"/>
      <c r="AN840" s="62"/>
      <c r="AO840" s="62"/>
      <c r="AP840" s="62"/>
      <c r="AQ840" s="62"/>
      <c r="AR840" s="62"/>
      <c r="AS840" s="62"/>
      <c r="AT840" s="62"/>
      <c r="AU840" s="62"/>
      <c r="AV840" s="62"/>
      <c r="AW840" s="62"/>
      <c r="AX840" s="62"/>
      <c r="AY840" s="62"/>
      <c r="AZ840" s="62"/>
      <c r="BA840" s="62"/>
      <c r="BB840" s="62"/>
      <c r="BC840" s="62"/>
      <c r="BD840" s="62"/>
      <c r="BE840" s="62"/>
      <c r="BF840" s="62"/>
      <c r="BG840" s="62"/>
      <c r="BH840" s="62"/>
      <c r="BI840" s="62"/>
      <c r="BJ840" s="62"/>
      <c r="BK840" s="62"/>
      <c r="BL840" s="62"/>
      <c r="BM840" s="62"/>
    </row>
    <row r="841" spans="1:65" s="53" customFormat="1" x14ac:dyDescent="0.2">
      <c r="A841" s="2"/>
      <c r="B841" s="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62"/>
      <c r="AE841" s="317"/>
      <c r="AF841" s="317"/>
      <c r="AG841" s="317"/>
      <c r="AH841" s="317"/>
      <c r="AI841" s="317"/>
      <c r="AJ841" s="317"/>
      <c r="AK841" s="315"/>
      <c r="AL841" s="62"/>
      <c r="AM841" s="62"/>
      <c r="AN841" s="62"/>
      <c r="AO841" s="62"/>
      <c r="AP841" s="62"/>
      <c r="AQ841" s="62"/>
      <c r="AR841" s="62"/>
      <c r="AS841" s="62"/>
      <c r="AT841" s="62"/>
      <c r="AU841" s="62"/>
      <c r="AV841" s="62"/>
      <c r="AW841" s="62"/>
      <c r="AX841" s="62"/>
      <c r="AY841" s="62"/>
      <c r="AZ841" s="62"/>
      <c r="BA841" s="62"/>
      <c r="BB841" s="62"/>
      <c r="BC841" s="62"/>
      <c r="BD841" s="62"/>
      <c r="BE841" s="62"/>
      <c r="BF841" s="62"/>
      <c r="BG841" s="62"/>
      <c r="BH841" s="62"/>
      <c r="BI841" s="62"/>
      <c r="BJ841" s="62"/>
      <c r="BK841" s="62"/>
      <c r="BL841" s="62"/>
      <c r="BM841" s="62"/>
    </row>
    <row r="842" spans="1:65" s="53" customFormat="1" x14ac:dyDescent="0.2">
      <c r="A842" s="2"/>
      <c r="B842" s="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62"/>
      <c r="AE842" s="317"/>
      <c r="AF842" s="317"/>
      <c r="AG842" s="317"/>
      <c r="AH842" s="317"/>
      <c r="AI842" s="317"/>
      <c r="AJ842" s="317"/>
      <c r="AK842" s="315"/>
      <c r="AL842" s="62"/>
      <c r="AM842" s="62"/>
      <c r="AN842" s="62"/>
      <c r="AO842" s="62"/>
      <c r="AP842" s="62"/>
      <c r="AQ842" s="62"/>
      <c r="AR842" s="62"/>
      <c r="AS842" s="62"/>
      <c r="AT842" s="62"/>
      <c r="AU842" s="62"/>
      <c r="AV842" s="62"/>
      <c r="AW842" s="62"/>
      <c r="AX842" s="62"/>
      <c r="AY842" s="62"/>
      <c r="AZ842" s="62"/>
      <c r="BA842" s="62"/>
      <c r="BB842" s="62"/>
      <c r="BC842" s="62"/>
      <c r="BD842" s="62"/>
      <c r="BE842" s="62"/>
      <c r="BF842" s="62"/>
      <c r="BG842" s="62"/>
      <c r="BH842" s="62"/>
      <c r="BI842" s="62"/>
      <c r="BJ842" s="62"/>
      <c r="BK842" s="62"/>
      <c r="BL842" s="62"/>
      <c r="BM842" s="62"/>
    </row>
    <row r="843" spans="1:65" s="53" customFormat="1" x14ac:dyDescent="0.2">
      <c r="A843" s="2"/>
      <c r="B843" s="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62"/>
      <c r="AE843" s="317"/>
      <c r="AF843" s="317"/>
      <c r="AG843" s="317"/>
      <c r="AH843" s="317"/>
      <c r="AI843" s="317"/>
      <c r="AJ843" s="317"/>
      <c r="AK843" s="315"/>
      <c r="AL843" s="62"/>
      <c r="AM843" s="62"/>
      <c r="AN843" s="62"/>
      <c r="AO843" s="62"/>
      <c r="AP843" s="62"/>
      <c r="AQ843" s="62"/>
      <c r="AR843" s="62"/>
      <c r="AS843" s="62"/>
      <c r="AT843" s="62"/>
      <c r="AU843" s="62"/>
      <c r="AV843" s="62"/>
      <c r="AW843" s="62"/>
      <c r="AX843" s="62"/>
      <c r="AY843" s="62"/>
      <c r="AZ843" s="62"/>
      <c r="BA843" s="62"/>
      <c r="BB843" s="62"/>
      <c r="BC843" s="62"/>
      <c r="BD843" s="62"/>
      <c r="BE843" s="62"/>
      <c r="BF843" s="62"/>
      <c r="BG843" s="62"/>
      <c r="BH843" s="62"/>
      <c r="BI843" s="62"/>
      <c r="BJ843" s="62"/>
      <c r="BK843" s="62"/>
      <c r="BL843" s="62"/>
      <c r="BM843" s="62"/>
    </row>
    <row r="844" spans="1:65" s="53" customFormat="1" x14ac:dyDescent="0.2">
      <c r="A844" s="2"/>
      <c r="B844" s="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62"/>
      <c r="AE844" s="317"/>
      <c r="AF844" s="317"/>
      <c r="AG844" s="317"/>
      <c r="AH844" s="317"/>
      <c r="AI844" s="317"/>
      <c r="AJ844" s="317"/>
      <c r="AK844" s="315"/>
      <c r="AL844" s="62"/>
      <c r="AM844" s="62"/>
      <c r="AN844" s="62"/>
      <c r="AO844" s="62"/>
      <c r="AP844" s="62"/>
      <c r="AQ844" s="62"/>
      <c r="AR844" s="62"/>
      <c r="AS844" s="62"/>
      <c r="AT844" s="62"/>
      <c r="AU844" s="62"/>
      <c r="AV844" s="62"/>
      <c r="AW844" s="62"/>
      <c r="AX844" s="62"/>
      <c r="AY844" s="62"/>
      <c r="AZ844" s="62"/>
      <c r="BA844" s="62"/>
      <c r="BB844" s="62"/>
      <c r="BC844" s="62"/>
      <c r="BD844" s="62"/>
      <c r="BE844" s="62"/>
      <c r="BF844" s="62"/>
      <c r="BG844" s="62"/>
      <c r="BH844" s="62"/>
      <c r="BI844" s="62"/>
      <c r="BJ844" s="62"/>
      <c r="BK844" s="62"/>
      <c r="BL844" s="62"/>
      <c r="BM844" s="62"/>
    </row>
    <row r="845" spans="1:65" s="53" customFormat="1" x14ac:dyDescent="0.2">
      <c r="A845" s="2"/>
      <c r="B845" s="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62"/>
      <c r="AE845" s="317"/>
      <c r="AF845" s="317"/>
      <c r="AG845" s="317"/>
      <c r="AH845" s="317"/>
      <c r="AI845" s="317"/>
      <c r="AJ845" s="317"/>
      <c r="AK845" s="315"/>
      <c r="AL845" s="62"/>
      <c r="AM845" s="62"/>
      <c r="AN845" s="62"/>
      <c r="AO845" s="62"/>
      <c r="AP845" s="62"/>
      <c r="AQ845" s="62"/>
      <c r="AR845" s="62"/>
      <c r="AS845" s="62"/>
      <c r="AT845" s="62"/>
      <c r="AU845" s="62"/>
      <c r="AV845" s="62"/>
      <c r="AW845" s="62"/>
      <c r="AX845" s="62"/>
      <c r="AY845" s="62"/>
      <c r="AZ845" s="62"/>
      <c r="BA845" s="62"/>
      <c r="BB845" s="62"/>
      <c r="BC845" s="62"/>
      <c r="BD845" s="62"/>
      <c r="BE845" s="62"/>
      <c r="BF845" s="62"/>
      <c r="BG845" s="62"/>
      <c r="BH845" s="62"/>
      <c r="BI845" s="62"/>
      <c r="BJ845" s="62"/>
      <c r="BK845" s="62"/>
      <c r="BL845" s="62"/>
      <c r="BM845" s="62"/>
    </row>
    <row r="846" spans="1:65" s="53" customFormat="1" x14ac:dyDescent="0.2">
      <c r="A846" s="2"/>
      <c r="B846" s="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62"/>
      <c r="AE846" s="317"/>
      <c r="AF846" s="317"/>
      <c r="AG846" s="317"/>
      <c r="AH846" s="317"/>
      <c r="AI846" s="317"/>
      <c r="AJ846" s="317"/>
      <c r="AK846" s="315"/>
      <c r="AL846" s="62"/>
      <c r="AM846" s="62"/>
      <c r="AN846" s="62"/>
      <c r="AO846" s="62"/>
      <c r="AP846" s="62"/>
      <c r="AQ846" s="62"/>
      <c r="AR846" s="62"/>
      <c r="AS846" s="62"/>
      <c r="AT846" s="62"/>
      <c r="AU846" s="62"/>
      <c r="AV846" s="62"/>
      <c r="AW846" s="62"/>
      <c r="AX846" s="62"/>
      <c r="AY846" s="62"/>
      <c r="AZ846" s="62"/>
      <c r="BA846" s="62"/>
      <c r="BB846" s="62"/>
      <c r="BC846" s="62"/>
      <c r="BD846" s="62"/>
      <c r="BE846" s="62"/>
      <c r="BF846" s="62"/>
      <c r="BG846" s="62"/>
      <c r="BH846" s="62"/>
      <c r="BI846" s="62"/>
      <c r="BJ846" s="62"/>
      <c r="BK846" s="62"/>
      <c r="BL846" s="62"/>
      <c r="BM846" s="62"/>
    </row>
    <row r="847" spans="1:65" s="53" customFormat="1" x14ac:dyDescent="0.2">
      <c r="A847" s="2"/>
      <c r="B847" s="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62"/>
      <c r="AE847" s="317"/>
      <c r="AF847" s="317"/>
      <c r="AG847" s="317"/>
      <c r="AH847" s="317"/>
      <c r="AI847" s="317"/>
      <c r="AJ847" s="317"/>
      <c r="AK847" s="315"/>
      <c r="AL847" s="62"/>
      <c r="AM847" s="62"/>
      <c r="AN847" s="62"/>
      <c r="AO847" s="62"/>
      <c r="AP847" s="62"/>
      <c r="AQ847" s="62"/>
      <c r="AR847" s="62"/>
      <c r="AS847" s="62"/>
      <c r="AT847" s="62"/>
      <c r="AU847" s="62"/>
      <c r="AV847" s="62"/>
      <c r="AW847" s="62"/>
      <c r="AX847" s="62"/>
      <c r="AY847" s="62"/>
      <c r="AZ847" s="62"/>
      <c r="BA847" s="62"/>
      <c r="BB847" s="62"/>
      <c r="BC847" s="62"/>
      <c r="BD847" s="62"/>
      <c r="BE847" s="62"/>
      <c r="BF847" s="62"/>
      <c r="BG847" s="62"/>
      <c r="BH847" s="62"/>
      <c r="BI847" s="62"/>
      <c r="BJ847" s="62"/>
      <c r="BK847" s="62"/>
      <c r="BL847" s="62"/>
      <c r="BM847" s="62"/>
    </row>
    <row r="848" spans="1:65" s="53" customFormat="1" x14ac:dyDescent="0.2">
      <c r="A848" s="2"/>
      <c r="B848" s="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62"/>
      <c r="AE848" s="317"/>
      <c r="AF848" s="317"/>
      <c r="AG848" s="317"/>
      <c r="AH848" s="317"/>
      <c r="AI848" s="317"/>
      <c r="AJ848" s="317"/>
      <c r="AK848" s="315"/>
      <c r="AL848" s="62"/>
      <c r="AM848" s="62"/>
      <c r="AN848" s="62"/>
      <c r="AO848" s="62"/>
      <c r="AP848" s="62"/>
      <c r="AQ848" s="62"/>
      <c r="AR848" s="62"/>
      <c r="AS848" s="62"/>
      <c r="AT848" s="62"/>
      <c r="AU848" s="62"/>
      <c r="AV848" s="62"/>
      <c r="AW848" s="62"/>
      <c r="AX848" s="62"/>
      <c r="AY848" s="62"/>
      <c r="AZ848" s="62"/>
      <c r="BA848" s="62"/>
      <c r="BB848" s="62"/>
      <c r="BC848" s="62"/>
      <c r="BD848" s="62"/>
      <c r="BE848" s="62"/>
      <c r="BF848" s="62"/>
      <c r="BG848" s="62"/>
      <c r="BH848" s="62"/>
      <c r="BI848" s="62"/>
      <c r="BJ848" s="62"/>
      <c r="BK848" s="62"/>
      <c r="BL848" s="62"/>
      <c r="BM848" s="62"/>
    </row>
    <row r="849" spans="1:65" s="53" customFormat="1" x14ac:dyDescent="0.2">
      <c r="A849" s="2"/>
      <c r="B849" s="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62"/>
      <c r="AE849" s="317"/>
      <c r="AF849" s="317"/>
      <c r="AG849" s="317"/>
      <c r="AH849" s="317"/>
      <c r="AI849" s="317"/>
      <c r="AJ849" s="317"/>
      <c r="AK849" s="315"/>
      <c r="AL849" s="62"/>
      <c r="AM849" s="62"/>
      <c r="AN849" s="62"/>
      <c r="AO849" s="62"/>
      <c r="AP849" s="62"/>
      <c r="AQ849" s="62"/>
      <c r="AR849" s="62"/>
      <c r="AS849" s="62"/>
      <c r="AT849" s="62"/>
      <c r="AU849" s="62"/>
      <c r="AV849" s="62"/>
      <c r="AW849" s="62"/>
      <c r="AX849" s="62"/>
      <c r="AY849" s="62"/>
      <c r="AZ849" s="62"/>
      <c r="BA849" s="62"/>
      <c r="BB849" s="62"/>
      <c r="BC849" s="62"/>
      <c r="BD849" s="62"/>
      <c r="BE849" s="62"/>
      <c r="BF849" s="62"/>
      <c r="BG849" s="62"/>
      <c r="BH849" s="62"/>
      <c r="BI849" s="62"/>
      <c r="BJ849" s="62"/>
      <c r="BK849" s="62"/>
      <c r="BL849" s="62"/>
      <c r="BM849" s="62"/>
    </row>
    <row r="850" spans="1:65" s="53" customFormat="1" x14ac:dyDescent="0.2">
      <c r="A850" s="2"/>
      <c r="B850" s="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62"/>
      <c r="AE850" s="317"/>
      <c r="AF850" s="317"/>
      <c r="AG850" s="317"/>
      <c r="AH850" s="317"/>
      <c r="AI850" s="317"/>
      <c r="AJ850" s="317"/>
      <c r="AK850" s="315"/>
      <c r="AL850" s="62"/>
      <c r="AM850" s="62"/>
      <c r="AN850" s="62"/>
      <c r="AO850" s="62"/>
      <c r="AP850" s="62"/>
      <c r="AQ850" s="62"/>
      <c r="AR850" s="62"/>
      <c r="AS850" s="62"/>
      <c r="AT850" s="62"/>
      <c r="AU850" s="62"/>
      <c r="AV850" s="62"/>
      <c r="AW850" s="62"/>
      <c r="AX850" s="62"/>
      <c r="AY850" s="62"/>
      <c r="AZ850" s="62"/>
      <c r="BA850" s="62"/>
      <c r="BB850" s="62"/>
      <c r="BC850" s="62"/>
      <c r="BD850" s="62"/>
      <c r="BE850" s="62"/>
      <c r="BF850" s="62"/>
      <c r="BG850" s="62"/>
      <c r="BH850" s="62"/>
      <c r="BI850" s="62"/>
      <c r="BJ850" s="62"/>
      <c r="BK850" s="62"/>
      <c r="BL850" s="62"/>
      <c r="BM850" s="62"/>
    </row>
    <row r="851" spans="1:65" s="53" customFormat="1" x14ac:dyDescent="0.2">
      <c r="A851" s="2"/>
      <c r="B851" s="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62"/>
      <c r="AE851" s="317"/>
      <c r="AF851" s="317"/>
      <c r="AG851" s="317"/>
      <c r="AH851" s="317"/>
      <c r="AI851" s="317"/>
      <c r="AJ851" s="317"/>
      <c r="AK851" s="315"/>
      <c r="AL851" s="62"/>
      <c r="AM851" s="62"/>
      <c r="AN851" s="62"/>
      <c r="AO851" s="62"/>
      <c r="AP851" s="62"/>
      <c r="AQ851" s="62"/>
      <c r="AR851" s="62"/>
      <c r="AS851" s="62"/>
      <c r="AT851" s="62"/>
      <c r="AU851" s="62"/>
      <c r="AV851" s="62"/>
      <c r="AW851" s="62"/>
      <c r="AX851" s="62"/>
      <c r="AY851" s="62"/>
      <c r="AZ851" s="62"/>
      <c r="BA851" s="62"/>
      <c r="BB851" s="62"/>
      <c r="BC851" s="62"/>
      <c r="BD851" s="62"/>
      <c r="BE851" s="62"/>
      <c r="BF851" s="62"/>
      <c r="BG851" s="62"/>
      <c r="BH851" s="62"/>
      <c r="BI851" s="62"/>
      <c r="BJ851" s="62"/>
      <c r="BK851" s="62"/>
      <c r="BL851" s="62"/>
      <c r="BM851" s="62"/>
    </row>
    <row r="852" spans="1:65" s="53" customFormat="1" x14ac:dyDescent="0.2">
      <c r="A852" s="2"/>
      <c r="B852" s="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62"/>
      <c r="AE852" s="317"/>
      <c r="AF852" s="317"/>
      <c r="AG852" s="317"/>
      <c r="AH852" s="317"/>
      <c r="AI852" s="317"/>
      <c r="AJ852" s="317"/>
      <c r="AK852" s="315"/>
      <c r="AL852" s="62"/>
      <c r="AM852" s="62"/>
      <c r="AN852" s="62"/>
      <c r="AO852" s="62"/>
      <c r="AP852" s="62"/>
      <c r="AQ852" s="62"/>
      <c r="AR852" s="62"/>
      <c r="AS852" s="62"/>
      <c r="AT852" s="62"/>
      <c r="AU852" s="62"/>
      <c r="AV852" s="62"/>
      <c r="AW852" s="62"/>
      <c r="AX852" s="62"/>
      <c r="AY852" s="62"/>
      <c r="AZ852" s="62"/>
      <c r="BA852" s="62"/>
      <c r="BB852" s="62"/>
      <c r="BC852" s="62"/>
      <c r="BD852" s="62"/>
      <c r="BE852" s="62"/>
      <c r="BF852" s="62"/>
      <c r="BG852" s="62"/>
      <c r="BH852" s="62"/>
      <c r="BI852" s="62"/>
      <c r="BJ852" s="62"/>
      <c r="BK852" s="62"/>
      <c r="BL852" s="62"/>
      <c r="BM852" s="62"/>
    </row>
    <row r="853" spans="1:65" s="53" customFormat="1" x14ac:dyDescent="0.2">
      <c r="A853" s="2"/>
      <c r="B853" s="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62"/>
      <c r="AE853" s="317"/>
      <c r="AF853" s="317"/>
      <c r="AG853" s="317"/>
      <c r="AH853" s="317"/>
      <c r="AI853" s="317"/>
      <c r="AJ853" s="317"/>
      <c r="AK853" s="315"/>
      <c r="AL853" s="62"/>
      <c r="AM853" s="62"/>
      <c r="AN853" s="62"/>
      <c r="AO853" s="62"/>
      <c r="AP853" s="62"/>
      <c r="AQ853" s="62"/>
      <c r="AR853" s="62"/>
      <c r="AS853" s="62"/>
      <c r="AT853" s="62"/>
      <c r="AU853" s="62"/>
      <c r="AV853" s="62"/>
      <c r="AW853" s="62"/>
      <c r="AX853" s="62"/>
      <c r="AY853" s="62"/>
      <c r="AZ853" s="62"/>
      <c r="BA853" s="62"/>
      <c r="BB853" s="62"/>
      <c r="BC853" s="62"/>
      <c r="BD853" s="62"/>
      <c r="BE853" s="62"/>
      <c r="BF853" s="62"/>
      <c r="BG853" s="62"/>
      <c r="BH853" s="62"/>
      <c r="BI853" s="62"/>
      <c r="BJ853" s="62"/>
      <c r="BK853" s="62"/>
      <c r="BL853" s="62"/>
      <c r="BM853" s="62"/>
    </row>
    <row r="854" spans="1:65" s="53" customFormat="1" x14ac:dyDescent="0.2">
      <c r="A854" s="2"/>
      <c r="B854" s="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62"/>
      <c r="AE854" s="317"/>
      <c r="AF854" s="317"/>
      <c r="AG854" s="317"/>
      <c r="AH854" s="317"/>
      <c r="AI854" s="317"/>
      <c r="AJ854" s="317"/>
      <c r="AK854" s="315"/>
      <c r="AL854" s="62"/>
      <c r="AM854" s="62"/>
      <c r="AN854" s="62"/>
      <c r="AO854" s="62"/>
      <c r="AP854" s="62"/>
      <c r="AQ854" s="62"/>
      <c r="AR854" s="62"/>
      <c r="AS854" s="62"/>
      <c r="AT854" s="62"/>
      <c r="AU854" s="62"/>
      <c r="AV854" s="62"/>
      <c r="AW854" s="62"/>
      <c r="AX854" s="62"/>
      <c r="AY854" s="62"/>
      <c r="AZ854" s="62"/>
      <c r="BA854" s="62"/>
      <c r="BB854" s="62"/>
      <c r="BC854" s="62"/>
      <c r="BD854" s="62"/>
      <c r="BE854" s="62"/>
      <c r="BF854" s="62"/>
      <c r="BG854" s="62"/>
      <c r="BH854" s="62"/>
      <c r="BI854" s="62"/>
      <c r="BJ854" s="62"/>
      <c r="BK854" s="62"/>
      <c r="BL854" s="62"/>
      <c r="BM854" s="62"/>
    </row>
    <row r="855" spans="1:65" s="53" customFormat="1" x14ac:dyDescent="0.2">
      <c r="A855" s="2"/>
      <c r="B855" s="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62"/>
      <c r="AE855" s="317"/>
      <c r="AF855" s="317"/>
      <c r="AG855" s="317"/>
      <c r="AH855" s="317"/>
      <c r="AI855" s="317"/>
      <c r="AJ855" s="317"/>
      <c r="AK855" s="315"/>
      <c r="AL855" s="62"/>
      <c r="AM855" s="62"/>
      <c r="AN855" s="62"/>
      <c r="AO855" s="62"/>
      <c r="AP855" s="62"/>
      <c r="AQ855" s="62"/>
      <c r="AR855" s="62"/>
      <c r="AS855" s="62"/>
      <c r="AT855" s="62"/>
      <c r="AU855" s="62"/>
      <c r="AV855" s="62"/>
      <c r="AW855" s="62"/>
      <c r="AX855" s="62"/>
      <c r="AY855" s="62"/>
      <c r="AZ855" s="62"/>
      <c r="BA855" s="62"/>
      <c r="BB855" s="62"/>
      <c r="BC855" s="62"/>
      <c r="BD855" s="62"/>
      <c r="BE855" s="62"/>
      <c r="BF855" s="62"/>
      <c r="BG855" s="62"/>
      <c r="BH855" s="62"/>
      <c r="BI855" s="62"/>
      <c r="BJ855" s="62"/>
      <c r="BK855" s="62"/>
      <c r="BL855" s="62"/>
      <c r="BM855" s="62"/>
    </row>
    <row r="856" spans="1:65" s="53" customFormat="1" x14ac:dyDescent="0.2">
      <c r="A856" s="2"/>
      <c r="B856" s="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62"/>
      <c r="AE856" s="317"/>
      <c r="AF856" s="317"/>
      <c r="AG856" s="317"/>
      <c r="AH856" s="317"/>
      <c r="AI856" s="317"/>
      <c r="AJ856" s="317"/>
      <c r="AK856" s="315"/>
      <c r="AL856" s="62"/>
      <c r="AM856" s="62"/>
      <c r="AN856" s="62"/>
      <c r="AO856" s="62"/>
      <c r="AP856" s="62"/>
      <c r="AQ856" s="62"/>
      <c r="AR856" s="62"/>
      <c r="AS856" s="62"/>
      <c r="AT856" s="62"/>
      <c r="AU856" s="62"/>
      <c r="AV856" s="62"/>
      <c r="AW856" s="62"/>
      <c r="AX856" s="62"/>
      <c r="AY856" s="62"/>
      <c r="AZ856" s="62"/>
      <c r="BA856" s="62"/>
      <c r="BB856" s="62"/>
      <c r="BC856" s="62"/>
      <c r="BD856" s="62"/>
      <c r="BE856" s="62"/>
      <c r="BF856" s="62"/>
      <c r="BG856" s="62"/>
      <c r="BH856" s="62"/>
      <c r="BI856" s="62"/>
      <c r="BJ856" s="62"/>
      <c r="BK856" s="62"/>
      <c r="BL856" s="62"/>
      <c r="BM856" s="62"/>
    </row>
    <row r="857" spans="1:65" s="53" customFormat="1" x14ac:dyDescent="0.2">
      <c r="A857" s="2"/>
      <c r="B857" s="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62"/>
      <c r="AE857" s="317"/>
      <c r="AF857" s="317"/>
      <c r="AG857" s="317"/>
      <c r="AH857" s="317"/>
      <c r="AI857" s="317"/>
      <c r="AJ857" s="317"/>
      <c r="AK857" s="315"/>
      <c r="AL857" s="62"/>
      <c r="AM857" s="62"/>
      <c r="AN857" s="62"/>
      <c r="AO857" s="62"/>
      <c r="AP857" s="62"/>
      <c r="AQ857" s="62"/>
      <c r="AR857" s="62"/>
      <c r="AS857" s="62"/>
      <c r="AT857" s="62"/>
      <c r="AU857" s="62"/>
      <c r="AV857" s="62"/>
      <c r="AW857" s="62"/>
      <c r="AX857" s="62"/>
      <c r="AY857" s="62"/>
      <c r="AZ857" s="62"/>
      <c r="BA857" s="62"/>
      <c r="BB857" s="62"/>
      <c r="BC857" s="62"/>
      <c r="BD857" s="62"/>
      <c r="BE857" s="62"/>
      <c r="BF857" s="62"/>
      <c r="BG857" s="62"/>
      <c r="BH857" s="62"/>
      <c r="BI857" s="62"/>
      <c r="BJ857" s="62"/>
      <c r="BK857" s="62"/>
      <c r="BL857" s="62"/>
      <c r="BM857" s="62"/>
    </row>
    <row r="858" spans="1:65" s="53" customFormat="1" x14ac:dyDescent="0.2">
      <c r="A858" s="2"/>
      <c r="B858" s="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62"/>
      <c r="AE858" s="317"/>
      <c r="AF858" s="317"/>
      <c r="AG858" s="317"/>
      <c r="AH858" s="317"/>
      <c r="AI858" s="317"/>
      <c r="AJ858" s="317"/>
      <c r="AK858" s="315"/>
      <c r="AL858" s="62"/>
      <c r="AM858" s="62"/>
      <c r="AN858" s="62"/>
      <c r="AO858" s="62"/>
      <c r="AP858" s="62"/>
      <c r="AQ858" s="62"/>
      <c r="AR858" s="62"/>
      <c r="AS858" s="62"/>
      <c r="AT858" s="62"/>
      <c r="AU858" s="62"/>
      <c r="AV858" s="62"/>
      <c r="AW858" s="62"/>
      <c r="AX858" s="62"/>
      <c r="AY858" s="62"/>
      <c r="AZ858" s="62"/>
      <c r="BA858" s="62"/>
      <c r="BB858" s="62"/>
      <c r="BC858" s="62"/>
      <c r="BD858" s="62"/>
      <c r="BE858" s="62"/>
      <c r="BF858" s="62"/>
      <c r="BG858" s="62"/>
      <c r="BH858" s="62"/>
      <c r="BI858" s="62"/>
      <c r="BJ858" s="62"/>
      <c r="BK858" s="62"/>
      <c r="BL858" s="62"/>
      <c r="BM858" s="62"/>
    </row>
    <row r="859" spans="1:65" s="53" customFormat="1" x14ac:dyDescent="0.2">
      <c r="A859" s="2"/>
      <c r="B859" s="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62"/>
      <c r="AE859" s="317"/>
      <c r="AF859" s="317"/>
      <c r="AG859" s="317"/>
      <c r="AH859" s="317"/>
      <c r="AI859" s="317"/>
      <c r="AJ859" s="317"/>
      <c r="AK859" s="315"/>
      <c r="AL859" s="62"/>
      <c r="AM859" s="62"/>
      <c r="AN859" s="62"/>
      <c r="AO859" s="62"/>
      <c r="AP859" s="62"/>
      <c r="AQ859" s="62"/>
      <c r="AR859" s="62"/>
      <c r="AS859" s="62"/>
      <c r="AT859" s="62"/>
      <c r="AU859" s="62"/>
      <c r="AV859" s="62"/>
      <c r="AW859" s="62"/>
      <c r="AX859" s="62"/>
      <c r="AY859" s="62"/>
      <c r="AZ859" s="62"/>
      <c r="BA859" s="62"/>
      <c r="BB859" s="62"/>
      <c r="BC859" s="62"/>
      <c r="BD859" s="62"/>
      <c r="BE859" s="62"/>
      <c r="BF859" s="62"/>
      <c r="BG859" s="62"/>
      <c r="BH859" s="62"/>
      <c r="BI859" s="62"/>
      <c r="BJ859" s="62"/>
      <c r="BK859" s="62"/>
      <c r="BL859" s="62"/>
      <c r="BM859" s="62"/>
    </row>
    <row r="860" spans="1:65" s="53" customFormat="1" x14ac:dyDescent="0.2">
      <c r="A860" s="2"/>
      <c r="B860" s="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62"/>
      <c r="AE860" s="317"/>
      <c r="AF860" s="317"/>
      <c r="AG860" s="317"/>
      <c r="AH860" s="317"/>
      <c r="AI860" s="317"/>
      <c r="AJ860" s="317"/>
      <c r="AK860" s="315"/>
      <c r="AL860" s="62"/>
      <c r="AM860" s="62"/>
      <c r="AN860" s="62"/>
      <c r="AO860" s="62"/>
      <c r="AP860" s="62"/>
      <c r="AQ860" s="62"/>
      <c r="AR860" s="62"/>
      <c r="AS860" s="62"/>
      <c r="AT860" s="62"/>
      <c r="AU860" s="62"/>
      <c r="AV860" s="62"/>
      <c r="AW860" s="62"/>
      <c r="AX860" s="62"/>
      <c r="AY860" s="62"/>
      <c r="AZ860" s="62"/>
      <c r="BA860" s="62"/>
      <c r="BB860" s="62"/>
      <c r="BC860" s="62"/>
      <c r="BD860" s="62"/>
      <c r="BE860" s="62"/>
      <c r="BF860" s="62"/>
      <c r="BG860" s="62"/>
      <c r="BH860" s="62"/>
      <c r="BI860" s="62"/>
      <c r="BJ860" s="62"/>
      <c r="BK860" s="62"/>
      <c r="BL860" s="62"/>
      <c r="BM860" s="62"/>
    </row>
    <row r="861" spans="1:65" s="53" customFormat="1" x14ac:dyDescent="0.2">
      <c r="A861" s="2"/>
      <c r="B861" s="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62"/>
      <c r="AE861" s="317"/>
      <c r="AF861" s="317"/>
      <c r="AG861" s="317"/>
      <c r="AH861" s="317"/>
      <c r="AI861" s="317"/>
      <c r="AJ861" s="317"/>
      <c r="AK861" s="315"/>
      <c r="AL861" s="62"/>
      <c r="AM861" s="62"/>
      <c r="AN861" s="62"/>
      <c r="AO861" s="62"/>
      <c r="AP861" s="62"/>
      <c r="AQ861" s="62"/>
      <c r="AR861" s="62"/>
      <c r="AS861" s="62"/>
      <c r="AT861" s="62"/>
      <c r="AU861" s="62"/>
      <c r="AV861" s="62"/>
      <c r="AW861" s="62"/>
      <c r="AX861" s="62"/>
      <c r="AY861" s="62"/>
      <c r="AZ861" s="62"/>
      <c r="BA861" s="62"/>
      <c r="BB861" s="62"/>
      <c r="BC861" s="62"/>
      <c r="BD861" s="62"/>
      <c r="BE861" s="62"/>
      <c r="BF861" s="62"/>
      <c r="BG861" s="62"/>
      <c r="BH861" s="62"/>
      <c r="BI861" s="62"/>
      <c r="BJ861" s="62"/>
      <c r="BK861" s="62"/>
      <c r="BL861" s="62"/>
      <c r="BM861" s="62"/>
    </row>
    <row r="862" spans="1:65" s="53" customFormat="1" x14ac:dyDescent="0.2">
      <c r="A862" s="2"/>
      <c r="B862" s="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62"/>
      <c r="AE862" s="317"/>
      <c r="AF862" s="317"/>
      <c r="AG862" s="317"/>
      <c r="AH862" s="317"/>
      <c r="AI862" s="317"/>
      <c r="AJ862" s="317"/>
      <c r="AK862" s="315"/>
      <c r="AL862" s="62"/>
      <c r="AM862" s="62"/>
      <c r="AN862" s="62"/>
      <c r="AO862" s="62"/>
      <c r="AP862" s="62"/>
      <c r="AQ862" s="62"/>
      <c r="AR862" s="62"/>
      <c r="AS862" s="62"/>
      <c r="AT862" s="62"/>
      <c r="AU862" s="62"/>
      <c r="AV862" s="62"/>
      <c r="AW862" s="62"/>
      <c r="AX862" s="62"/>
      <c r="AY862" s="62"/>
      <c r="AZ862" s="62"/>
      <c r="BA862" s="62"/>
      <c r="BB862" s="62"/>
      <c r="BC862" s="62"/>
      <c r="BD862" s="62"/>
      <c r="BE862" s="62"/>
      <c r="BF862" s="62"/>
      <c r="BG862" s="62"/>
      <c r="BH862" s="62"/>
      <c r="BI862" s="62"/>
      <c r="BJ862" s="62"/>
      <c r="BK862" s="62"/>
      <c r="BL862" s="62"/>
      <c r="BM862" s="62"/>
    </row>
    <row r="863" spans="1:65" s="53" customFormat="1" x14ac:dyDescent="0.2">
      <c r="A863" s="2"/>
      <c r="B863" s="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62"/>
      <c r="AE863" s="317"/>
      <c r="AF863" s="317"/>
      <c r="AG863" s="317"/>
      <c r="AH863" s="317"/>
      <c r="AI863" s="317"/>
      <c r="AJ863" s="317"/>
      <c r="AK863" s="315"/>
      <c r="AL863" s="62"/>
      <c r="AM863" s="62"/>
      <c r="AN863" s="62"/>
      <c r="AO863" s="62"/>
      <c r="AP863" s="62"/>
      <c r="AQ863" s="62"/>
      <c r="AR863" s="62"/>
      <c r="AS863" s="62"/>
      <c r="AT863" s="62"/>
      <c r="AU863" s="62"/>
      <c r="AV863" s="62"/>
      <c r="AW863" s="62"/>
      <c r="AX863" s="62"/>
      <c r="AY863" s="62"/>
      <c r="AZ863" s="62"/>
      <c r="BA863" s="62"/>
      <c r="BB863" s="62"/>
      <c r="BC863" s="62"/>
      <c r="BD863" s="62"/>
      <c r="BE863" s="62"/>
      <c r="BF863" s="62"/>
      <c r="BG863" s="62"/>
      <c r="BH863" s="62"/>
      <c r="BI863" s="62"/>
      <c r="BJ863" s="62"/>
      <c r="BK863" s="62"/>
      <c r="BL863" s="62"/>
      <c r="BM863" s="62"/>
    </row>
    <row r="864" spans="1:65" s="53" customFormat="1" x14ac:dyDescent="0.2">
      <c r="A864" s="2"/>
      <c r="B864" s="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62"/>
      <c r="AE864" s="317"/>
      <c r="AF864" s="317"/>
      <c r="AG864" s="317"/>
      <c r="AH864" s="317"/>
      <c r="AI864" s="317"/>
      <c r="AJ864" s="317"/>
      <c r="AK864" s="315"/>
      <c r="AL864" s="62"/>
      <c r="AM864" s="62"/>
      <c r="AN864" s="62"/>
      <c r="AO864" s="62"/>
      <c r="AP864" s="62"/>
      <c r="AQ864" s="62"/>
      <c r="AR864" s="62"/>
      <c r="AS864" s="62"/>
      <c r="AT864" s="62"/>
      <c r="AU864" s="62"/>
      <c r="AV864" s="62"/>
      <c r="AW864" s="62"/>
      <c r="AX864" s="62"/>
      <c r="AY864" s="62"/>
      <c r="AZ864" s="62"/>
      <c r="BA864" s="62"/>
      <c r="BB864" s="62"/>
      <c r="BC864" s="62"/>
      <c r="BD864" s="62"/>
      <c r="BE864" s="62"/>
      <c r="BF864" s="62"/>
      <c r="BG864" s="62"/>
      <c r="BH864" s="62"/>
      <c r="BI864" s="62"/>
      <c r="BJ864" s="62"/>
      <c r="BK864" s="62"/>
      <c r="BL864" s="62"/>
      <c r="BM864" s="62"/>
    </row>
    <row r="865" spans="1:65" s="53" customFormat="1" x14ac:dyDescent="0.2">
      <c r="A865" s="2"/>
      <c r="B865" s="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62"/>
      <c r="AE865" s="317"/>
      <c r="AF865" s="317"/>
      <c r="AG865" s="317"/>
      <c r="AH865" s="317"/>
      <c r="AI865" s="317"/>
      <c r="AJ865" s="317"/>
      <c r="AK865" s="315"/>
      <c r="AL865" s="62"/>
      <c r="AM865" s="62"/>
      <c r="AN865" s="62"/>
      <c r="AO865" s="62"/>
      <c r="AP865" s="62"/>
      <c r="AQ865" s="62"/>
      <c r="AR865" s="62"/>
      <c r="AS865" s="62"/>
      <c r="AT865" s="62"/>
      <c r="AU865" s="62"/>
      <c r="AV865" s="62"/>
      <c r="AW865" s="62"/>
      <c r="AX865" s="62"/>
      <c r="AY865" s="62"/>
      <c r="AZ865" s="62"/>
      <c r="BA865" s="62"/>
      <c r="BB865" s="62"/>
      <c r="BC865" s="62"/>
      <c r="BD865" s="62"/>
      <c r="BE865" s="62"/>
      <c r="BF865" s="62"/>
      <c r="BG865" s="62"/>
      <c r="BH865" s="62"/>
      <c r="BI865" s="62"/>
      <c r="BJ865" s="62"/>
      <c r="BK865" s="62"/>
      <c r="BL865" s="62"/>
      <c r="BM865" s="62"/>
    </row>
    <row r="866" spans="1:65" s="53" customFormat="1" x14ac:dyDescent="0.2">
      <c r="A866" s="2"/>
      <c r="B866" s="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62"/>
      <c r="AE866" s="317"/>
      <c r="AF866" s="317"/>
      <c r="AG866" s="317"/>
      <c r="AH866" s="317"/>
      <c r="AI866" s="317"/>
      <c r="AJ866" s="317"/>
      <c r="AK866" s="315"/>
      <c r="AL866" s="62"/>
      <c r="AM866" s="62"/>
      <c r="AN866" s="62"/>
      <c r="AO866" s="62"/>
      <c r="AP866" s="62"/>
      <c r="AQ866" s="62"/>
      <c r="AR866" s="62"/>
      <c r="AS866" s="62"/>
      <c r="AT866" s="62"/>
      <c r="AU866" s="62"/>
      <c r="AV866" s="62"/>
      <c r="AW866" s="62"/>
      <c r="AX866" s="62"/>
      <c r="AY866" s="62"/>
      <c r="AZ866" s="62"/>
      <c r="BA866" s="62"/>
      <c r="BB866" s="62"/>
      <c r="BC866" s="62"/>
      <c r="BD866" s="62"/>
      <c r="BE866" s="62"/>
      <c r="BF866" s="62"/>
      <c r="BG866" s="62"/>
      <c r="BH866" s="62"/>
      <c r="BI866" s="62"/>
      <c r="BJ866" s="62"/>
      <c r="BK866" s="62"/>
      <c r="BL866" s="62"/>
      <c r="BM866" s="62"/>
    </row>
    <row r="867" spans="1:65" s="53" customFormat="1" x14ac:dyDescent="0.2">
      <c r="A867" s="2"/>
      <c r="B867" s="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62"/>
      <c r="AE867" s="317"/>
      <c r="AF867" s="317"/>
      <c r="AG867" s="317"/>
      <c r="AH867" s="317"/>
      <c r="AI867" s="317"/>
      <c r="AJ867" s="317"/>
      <c r="AK867" s="315"/>
      <c r="AL867" s="62"/>
      <c r="AM867" s="62"/>
      <c r="AN867" s="62"/>
      <c r="AO867" s="62"/>
      <c r="AP867" s="62"/>
      <c r="AQ867" s="62"/>
      <c r="AR867" s="62"/>
      <c r="AS867" s="62"/>
      <c r="AT867" s="62"/>
      <c r="AU867" s="62"/>
      <c r="AV867" s="62"/>
      <c r="AW867" s="62"/>
      <c r="AX867" s="62"/>
      <c r="AY867" s="62"/>
      <c r="AZ867" s="62"/>
      <c r="BA867" s="62"/>
      <c r="BB867" s="62"/>
      <c r="BC867" s="62"/>
      <c r="BD867" s="62"/>
      <c r="BE867" s="62"/>
      <c r="BF867" s="62"/>
      <c r="BG867" s="62"/>
      <c r="BH867" s="62"/>
      <c r="BI867" s="62"/>
      <c r="BJ867" s="62"/>
      <c r="BK867" s="62"/>
      <c r="BL867" s="62"/>
      <c r="BM867" s="62"/>
    </row>
    <row r="868" spans="1:65" s="53" customFormat="1" x14ac:dyDescent="0.2">
      <c r="A868" s="2"/>
      <c r="B868" s="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62"/>
      <c r="AE868" s="317"/>
      <c r="AF868" s="317"/>
      <c r="AG868" s="317"/>
      <c r="AH868" s="317"/>
      <c r="AI868" s="317"/>
      <c r="AJ868" s="317"/>
      <c r="AK868" s="315"/>
      <c r="AL868" s="62"/>
      <c r="AM868" s="62"/>
      <c r="AN868" s="62"/>
      <c r="AO868" s="62"/>
      <c r="AP868" s="62"/>
      <c r="AQ868" s="62"/>
      <c r="AR868" s="62"/>
      <c r="AS868" s="62"/>
      <c r="AT868" s="62"/>
      <c r="AU868" s="62"/>
      <c r="AV868" s="62"/>
      <c r="AW868" s="62"/>
      <c r="AX868" s="62"/>
      <c r="AY868" s="62"/>
      <c r="AZ868" s="62"/>
      <c r="BA868" s="62"/>
      <c r="BB868" s="62"/>
      <c r="BC868" s="62"/>
      <c r="BD868" s="62"/>
      <c r="BE868" s="62"/>
      <c r="BF868" s="62"/>
      <c r="BG868" s="62"/>
      <c r="BH868" s="62"/>
      <c r="BI868" s="62"/>
      <c r="BJ868" s="62"/>
      <c r="BK868" s="62"/>
      <c r="BL868" s="62"/>
      <c r="BM868" s="62"/>
    </row>
    <row r="869" spans="1:65" s="53" customFormat="1" x14ac:dyDescent="0.2">
      <c r="A869" s="2"/>
      <c r="B869" s="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62"/>
      <c r="AE869" s="317"/>
      <c r="AF869" s="317"/>
      <c r="AG869" s="317"/>
      <c r="AH869" s="317"/>
      <c r="AI869" s="317"/>
      <c r="AJ869" s="317"/>
      <c r="AK869" s="315"/>
      <c r="AL869" s="62"/>
      <c r="AM869" s="62"/>
      <c r="AN869" s="62"/>
      <c r="AO869" s="62"/>
      <c r="AP869" s="62"/>
      <c r="AQ869" s="62"/>
      <c r="AR869" s="62"/>
      <c r="AS869" s="62"/>
      <c r="AT869" s="62"/>
      <c r="AU869" s="62"/>
      <c r="AV869" s="62"/>
      <c r="AW869" s="62"/>
      <c r="AX869" s="62"/>
      <c r="AY869" s="62"/>
      <c r="AZ869" s="62"/>
      <c r="BA869" s="62"/>
      <c r="BB869" s="62"/>
      <c r="BC869" s="62"/>
      <c r="BD869" s="62"/>
      <c r="BE869" s="62"/>
      <c r="BF869" s="62"/>
      <c r="BG869" s="62"/>
      <c r="BH869" s="62"/>
      <c r="BI869" s="62"/>
      <c r="BJ869" s="62"/>
      <c r="BK869" s="62"/>
      <c r="BL869" s="62"/>
      <c r="BM869" s="62"/>
    </row>
    <row r="870" spans="1:65" s="53" customFormat="1" x14ac:dyDescent="0.2">
      <c r="A870" s="2"/>
      <c r="B870" s="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62"/>
      <c r="AE870" s="317"/>
      <c r="AF870" s="317"/>
      <c r="AG870" s="317"/>
      <c r="AH870" s="317"/>
      <c r="AI870" s="317"/>
      <c r="AJ870" s="317"/>
      <c r="AK870" s="315"/>
      <c r="AL870" s="62"/>
      <c r="AM870" s="62"/>
      <c r="AN870" s="62"/>
      <c r="AO870" s="62"/>
      <c r="AP870" s="62"/>
      <c r="AQ870" s="62"/>
      <c r="AR870" s="62"/>
      <c r="AS870" s="62"/>
      <c r="AT870" s="62"/>
      <c r="AU870" s="62"/>
      <c r="AV870" s="62"/>
      <c r="AW870" s="62"/>
      <c r="AX870" s="62"/>
      <c r="AY870" s="62"/>
      <c r="AZ870" s="62"/>
      <c r="BA870" s="62"/>
      <c r="BB870" s="62"/>
      <c r="BC870" s="62"/>
      <c r="BD870" s="62"/>
      <c r="BE870" s="62"/>
      <c r="BF870" s="62"/>
      <c r="BG870" s="62"/>
      <c r="BH870" s="62"/>
      <c r="BI870" s="62"/>
      <c r="BJ870" s="62"/>
      <c r="BK870" s="62"/>
      <c r="BL870" s="62"/>
      <c r="BM870" s="62"/>
    </row>
    <row r="871" spans="1:65" s="53" customFormat="1" x14ac:dyDescent="0.2">
      <c r="A871" s="2"/>
      <c r="B871" s="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62"/>
      <c r="AE871" s="317"/>
      <c r="AF871" s="317"/>
      <c r="AG871" s="317"/>
      <c r="AH871" s="317"/>
      <c r="AI871" s="317"/>
      <c r="AJ871" s="317"/>
      <c r="AK871" s="315"/>
      <c r="AL871" s="62"/>
      <c r="AM871" s="62"/>
      <c r="AN871" s="62"/>
      <c r="AO871" s="62"/>
      <c r="AP871" s="62"/>
      <c r="AQ871" s="62"/>
      <c r="AR871" s="62"/>
      <c r="AS871" s="62"/>
      <c r="AT871" s="62"/>
      <c r="AU871" s="62"/>
      <c r="AV871" s="62"/>
      <c r="AW871" s="62"/>
      <c r="AX871" s="62"/>
      <c r="AY871" s="62"/>
      <c r="AZ871" s="62"/>
      <c r="BA871" s="62"/>
      <c r="BB871" s="62"/>
      <c r="BC871" s="62"/>
      <c r="BD871" s="62"/>
      <c r="BE871" s="62"/>
      <c r="BF871" s="62"/>
      <c r="BG871" s="62"/>
      <c r="BH871" s="62"/>
      <c r="BI871" s="62"/>
      <c r="BJ871" s="62"/>
      <c r="BK871" s="62"/>
      <c r="BL871" s="62"/>
      <c r="BM871" s="62"/>
    </row>
    <row r="872" spans="1:65" s="53" customFormat="1" x14ac:dyDescent="0.2">
      <c r="A872" s="2"/>
      <c r="B872" s="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62"/>
      <c r="AE872" s="317"/>
      <c r="AF872" s="317"/>
      <c r="AG872" s="317"/>
      <c r="AH872" s="317"/>
      <c r="AI872" s="317"/>
      <c r="AJ872" s="317"/>
      <c r="AK872" s="315"/>
      <c r="AL872" s="62"/>
      <c r="AM872" s="62"/>
      <c r="AN872" s="62"/>
      <c r="AO872" s="62"/>
      <c r="AP872" s="62"/>
      <c r="AQ872" s="62"/>
      <c r="AR872" s="62"/>
      <c r="AS872" s="62"/>
      <c r="AT872" s="62"/>
      <c r="AU872" s="62"/>
      <c r="AV872" s="62"/>
      <c r="AW872" s="62"/>
      <c r="AX872" s="62"/>
      <c r="AY872" s="62"/>
      <c r="AZ872" s="62"/>
      <c r="BA872" s="62"/>
      <c r="BB872" s="62"/>
      <c r="BC872" s="62"/>
      <c r="BD872" s="62"/>
      <c r="BE872" s="62"/>
      <c r="BF872" s="62"/>
      <c r="BG872" s="62"/>
      <c r="BH872" s="62"/>
      <c r="BI872" s="62"/>
      <c r="BJ872" s="62"/>
      <c r="BK872" s="62"/>
      <c r="BL872" s="62"/>
      <c r="BM872" s="62"/>
    </row>
    <row r="873" spans="1:65" s="53" customFormat="1" x14ac:dyDescent="0.2">
      <c r="A873" s="2"/>
      <c r="B873" s="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62"/>
      <c r="AE873" s="317"/>
      <c r="AF873" s="317"/>
      <c r="AG873" s="317"/>
      <c r="AH873" s="317"/>
      <c r="AI873" s="317"/>
      <c r="AJ873" s="317"/>
      <c r="AK873" s="315"/>
      <c r="AL873" s="62"/>
      <c r="AM873" s="62"/>
      <c r="AN873" s="62"/>
      <c r="AO873" s="62"/>
      <c r="AP873" s="62"/>
      <c r="AQ873" s="62"/>
      <c r="AR873" s="62"/>
      <c r="AS873" s="62"/>
      <c r="AT873" s="62"/>
      <c r="AU873" s="62"/>
      <c r="AV873" s="62"/>
      <c r="AW873" s="62"/>
      <c r="AX873" s="62"/>
      <c r="AY873" s="62"/>
      <c r="AZ873" s="62"/>
      <c r="BA873" s="62"/>
      <c r="BB873" s="62"/>
      <c r="BC873" s="62"/>
      <c r="BD873" s="62"/>
      <c r="BE873" s="62"/>
      <c r="BF873" s="62"/>
      <c r="BG873" s="62"/>
      <c r="BH873" s="62"/>
      <c r="BI873" s="62"/>
      <c r="BJ873" s="62"/>
      <c r="BK873" s="62"/>
      <c r="BL873" s="62"/>
      <c r="BM873" s="62"/>
    </row>
    <row r="874" spans="1:65" s="53" customFormat="1" x14ac:dyDescent="0.2">
      <c r="A874" s="2"/>
      <c r="B874" s="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62"/>
      <c r="AE874" s="317"/>
      <c r="AF874" s="317"/>
      <c r="AG874" s="317"/>
      <c r="AH874" s="317"/>
      <c r="AI874" s="317"/>
      <c r="AJ874" s="317"/>
      <c r="AK874" s="315"/>
      <c r="AL874" s="62"/>
      <c r="AM874" s="62"/>
      <c r="AN874" s="62"/>
      <c r="AO874" s="62"/>
      <c r="AP874" s="62"/>
      <c r="AQ874" s="62"/>
      <c r="AR874" s="62"/>
      <c r="AS874" s="62"/>
      <c r="AT874" s="62"/>
      <c r="AU874" s="62"/>
      <c r="AV874" s="62"/>
      <c r="AW874" s="62"/>
      <c r="AX874" s="62"/>
      <c r="AY874" s="62"/>
      <c r="AZ874" s="62"/>
      <c r="BA874" s="62"/>
      <c r="BB874" s="62"/>
      <c r="BC874" s="62"/>
      <c r="BD874" s="62"/>
      <c r="BE874" s="62"/>
      <c r="BF874" s="62"/>
      <c r="BG874" s="62"/>
      <c r="BH874" s="62"/>
      <c r="BI874" s="62"/>
      <c r="BJ874" s="62"/>
      <c r="BK874" s="62"/>
      <c r="BL874" s="62"/>
      <c r="BM874" s="62"/>
    </row>
    <row r="875" spans="1:65" s="53" customFormat="1" x14ac:dyDescent="0.2">
      <c r="A875" s="2"/>
      <c r="B875" s="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62"/>
      <c r="AE875" s="317"/>
      <c r="AF875" s="317"/>
      <c r="AG875" s="317"/>
      <c r="AH875" s="317"/>
      <c r="AI875" s="317"/>
      <c r="AJ875" s="317"/>
      <c r="AK875" s="315"/>
      <c r="AL875" s="62"/>
      <c r="AM875" s="62"/>
      <c r="AN875" s="62"/>
      <c r="AO875" s="62"/>
      <c r="AP875" s="62"/>
      <c r="AQ875" s="62"/>
      <c r="AR875" s="62"/>
      <c r="AS875" s="62"/>
      <c r="AT875" s="62"/>
      <c r="AU875" s="62"/>
      <c r="AV875" s="62"/>
      <c r="AW875" s="62"/>
      <c r="AX875" s="62"/>
      <c r="AY875" s="62"/>
      <c r="AZ875" s="62"/>
      <c r="BA875" s="62"/>
      <c r="BB875" s="62"/>
      <c r="BC875" s="62"/>
      <c r="BD875" s="62"/>
      <c r="BE875" s="62"/>
      <c r="BF875" s="62"/>
      <c r="BG875" s="62"/>
      <c r="BH875" s="62"/>
      <c r="BI875" s="62"/>
      <c r="BJ875" s="62"/>
      <c r="BK875" s="62"/>
      <c r="BL875" s="62"/>
      <c r="BM875" s="62"/>
    </row>
    <row r="876" spans="1:65" s="53" customFormat="1" x14ac:dyDescent="0.2">
      <c r="A876" s="2"/>
      <c r="B876" s="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62"/>
      <c r="AE876" s="317"/>
      <c r="AF876" s="317"/>
      <c r="AG876" s="317"/>
      <c r="AH876" s="317"/>
      <c r="AI876" s="317"/>
      <c r="AJ876" s="317"/>
      <c r="AK876" s="315"/>
      <c r="AL876" s="62"/>
      <c r="AM876" s="62"/>
      <c r="AN876" s="62"/>
      <c r="AO876" s="62"/>
      <c r="AP876" s="62"/>
      <c r="AQ876" s="62"/>
      <c r="AR876" s="62"/>
      <c r="AS876" s="62"/>
      <c r="AT876" s="62"/>
      <c r="AU876" s="62"/>
      <c r="AV876" s="62"/>
      <c r="AW876" s="62"/>
      <c r="AX876" s="62"/>
      <c r="AY876" s="62"/>
      <c r="AZ876" s="62"/>
      <c r="BA876" s="62"/>
      <c r="BB876" s="62"/>
      <c r="BC876" s="62"/>
      <c r="BD876" s="62"/>
      <c r="BE876" s="62"/>
      <c r="BF876" s="62"/>
      <c r="BG876" s="62"/>
      <c r="BH876" s="62"/>
      <c r="BI876" s="62"/>
      <c r="BJ876" s="62"/>
      <c r="BK876" s="62"/>
      <c r="BL876" s="62"/>
      <c r="BM876" s="62"/>
    </row>
    <row r="877" spans="1:65" s="53" customFormat="1" x14ac:dyDescent="0.2">
      <c r="A877" s="2"/>
      <c r="B877" s="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62"/>
      <c r="AE877" s="317"/>
      <c r="AF877" s="317"/>
      <c r="AG877" s="317"/>
      <c r="AH877" s="317"/>
      <c r="AI877" s="317"/>
      <c r="AJ877" s="317"/>
      <c r="AK877" s="315"/>
      <c r="AL877" s="62"/>
      <c r="AM877" s="62"/>
      <c r="AN877" s="62"/>
      <c r="AO877" s="62"/>
      <c r="AP877" s="62"/>
      <c r="AQ877" s="62"/>
      <c r="AR877" s="62"/>
      <c r="AS877" s="62"/>
      <c r="AT877" s="62"/>
      <c r="AU877" s="62"/>
      <c r="AV877" s="62"/>
      <c r="AW877" s="62"/>
      <c r="AX877" s="62"/>
      <c r="AY877" s="62"/>
      <c r="AZ877" s="62"/>
      <c r="BA877" s="62"/>
      <c r="BB877" s="62"/>
      <c r="BC877" s="62"/>
      <c r="BD877" s="62"/>
      <c r="BE877" s="62"/>
      <c r="BF877" s="62"/>
      <c r="BG877" s="62"/>
      <c r="BH877" s="62"/>
      <c r="BI877" s="62"/>
      <c r="BJ877" s="62"/>
      <c r="BK877" s="62"/>
      <c r="BL877" s="62"/>
      <c r="BM877" s="62"/>
    </row>
    <row r="878" spans="1:65" s="53" customFormat="1" x14ac:dyDescent="0.2">
      <c r="A878" s="2"/>
      <c r="B878" s="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62"/>
      <c r="AE878" s="317"/>
      <c r="AF878" s="317"/>
      <c r="AG878" s="317"/>
      <c r="AH878" s="317"/>
      <c r="AI878" s="317"/>
      <c r="AJ878" s="317"/>
      <c r="AK878" s="315"/>
      <c r="AL878" s="62"/>
      <c r="AM878" s="62"/>
      <c r="AN878" s="62"/>
      <c r="AO878" s="62"/>
      <c r="AP878" s="62"/>
      <c r="AQ878" s="62"/>
      <c r="AR878" s="62"/>
      <c r="AS878" s="62"/>
      <c r="AT878" s="62"/>
      <c r="AU878" s="62"/>
      <c r="AV878" s="62"/>
      <c r="AW878" s="62"/>
      <c r="AX878" s="62"/>
      <c r="AY878" s="62"/>
      <c r="AZ878" s="62"/>
      <c r="BA878" s="62"/>
      <c r="BB878" s="62"/>
      <c r="BC878" s="62"/>
      <c r="BD878" s="62"/>
      <c r="BE878" s="62"/>
      <c r="BF878" s="62"/>
      <c r="BG878" s="62"/>
      <c r="BH878" s="62"/>
      <c r="BI878" s="62"/>
      <c r="BJ878" s="62"/>
      <c r="BK878" s="62"/>
      <c r="BL878" s="62"/>
      <c r="BM878" s="62"/>
    </row>
    <row r="879" spans="1:65" s="53" customFormat="1" x14ac:dyDescent="0.2">
      <c r="A879" s="2"/>
      <c r="B879" s="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62"/>
      <c r="AE879" s="317"/>
      <c r="AF879" s="317"/>
      <c r="AG879" s="317"/>
      <c r="AH879" s="317"/>
      <c r="AI879" s="317"/>
      <c r="AJ879" s="317"/>
      <c r="AK879" s="315"/>
      <c r="AL879" s="62"/>
      <c r="AM879" s="62"/>
      <c r="AN879" s="62"/>
      <c r="AO879" s="62"/>
      <c r="AP879" s="62"/>
      <c r="AQ879" s="62"/>
      <c r="AR879" s="62"/>
      <c r="AS879" s="62"/>
      <c r="AT879" s="62"/>
      <c r="AU879" s="62"/>
      <c r="AV879" s="62"/>
      <c r="AW879" s="62"/>
      <c r="AX879" s="62"/>
      <c r="AY879" s="62"/>
      <c r="AZ879" s="62"/>
      <c r="BA879" s="62"/>
      <c r="BB879" s="62"/>
      <c r="BC879" s="62"/>
      <c r="BD879" s="62"/>
      <c r="BE879" s="62"/>
      <c r="BF879" s="62"/>
      <c r="BG879" s="62"/>
      <c r="BH879" s="62"/>
      <c r="BI879" s="62"/>
      <c r="BJ879" s="62"/>
      <c r="BK879" s="62"/>
      <c r="BL879" s="62"/>
      <c r="BM879" s="62"/>
    </row>
    <row r="880" spans="1:65" s="53" customFormat="1" x14ac:dyDescent="0.2">
      <c r="A880" s="2"/>
      <c r="B880" s="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62"/>
      <c r="AE880" s="317"/>
      <c r="AF880" s="317"/>
      <c r="AG880" s="317"/>
      <c r="AH880" s="317"/>
      <c r="AI880" s="317"/>
      <c r="AJ880" s="317"/>
      <c r="AK880" s="315"/>
      <c r="AL880" s="62"/>
      <c r="AM880" s="62"/>
      <c r="AN880" s="62"/>
      <c r="AO880" s="62"/>
      <c r="AP880" s="62"/>
      <c r="AQ880" s="62"/>
      <c r="AR880" s="62"/>
      <c r="AS880" s="62"/>
      <c r="AT880" s="62"/>
      <c r="AU880" s="62"/>
      <c r="AV880" s="62"/>
      <c r="AW880" s="62"/>
      <c r="AX880" s="62"/>
      <c r="AY880" s="62"/>
      <c r="AZ880" s="62"/>
      <c r="BA880" s="62"/>
      <c r="BB880" s="62"/>
      <c r="BC880" s="62"/>
      <c r="BD880" s="62"/>
      <c r="BE880" s="62"/>
      <c r="BF880" s="62"/>
      <c r="BG880" s="62"/>
      <c r="BH880" s="62"/>
      <c r="BI880" s="62"/>
      <c r="BJ880" s="62"/>
      <c r="BK880" s="62"/>
      <c r="BL880" s="62"/>
      <c r="BM880" s="62"/>
    </row>
    <row r="881" spans="1:65" s="53" customFormat="1" x14ac:dyDescent="0.2">
      <c r="A881" s="2"/>
      <c r="B881" s="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62"/>
      <c r="AE881" s="317"/>
      <c r="AF881" s="317"/>
      <c r="AG881" s="317"/>
      <c r="AH881" s="317"/>
      <c r="AI881" s="317"/>
      <c r="AJ881" s="317"/>
      <c r="AK881" s="315"/>
      <c r="AL881" s="62"/>
      <c r="AM881" s="62"/>
      <c r="AN881" s="62"/>
      <c r="AO881" s="62"/>
      <c r="AP881" s="62"/>
      <c r="AQ881" s="62"/>
      <c r="AR881" s="62"/>
      <c r="AS881" s="62"/>
      <c r="AT881" s="62"/>
      <c r="AU881" s="62"/>
      <c r="AV881" s="62"/>
      <c r="AW881" s="62"/>
      <c r="AX881" s="62"/>
      <c r="AY881" s="62"/>
      <c r="AZ881" s="62"/>
      <c r="BA881" s="62"/>
      <c r="BB881" s="62"/>
      <c r="BC881" s="62"/>
      <c r="BD881" s="62"/>
      <c r="BE881" s="62"/>
      <c r="BF881" s="62"/>
      <c r="BG881" s="62"/>
      <c r="BH881" s="62"/>
      <c r="BI881" s="62"/>
      <c r="BJ881" s="62"/>
      <c r="BK881" s="62"/>
      <c r="BL881" s="62"/>
      <c r="BM881" s="62"/>
    </row>
    <row r="882" spans="1:65" s="53" customFormat="1" x14ac:dyDescent="0.2">
      <c r="A882" s="2"/>
      <c r="B882" s="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62"/>
      <c r="AE882" s="317"/>
      <c r="AF882" s="317"/>
      <c r="AG882" s="317"/>
      <c r="AH882" s="317"/>
      <c r="AI882" s="317"/>
      <c r="AJ882" s="317"/>
      <c r="AK882" s="315"/>
      <c r="AL882" s="62"/>
      <c r="AM882" s="62"/>
      <c r="AN882" s="62"/>
      <c r="AO882" s="62"/>
      <c r="AP882" s="62"/>
      <c r="AQ882" s="62"/>
      <c r="AR882" s="62"/>
      <c r="AS882" s="62"/>
      <c r="AT882" s="62"/>
      <c r="AU882" s="62"/>
      <c r="AV882" s="62"/>
      <c r="AW882" s="62"/>
      <c r="AX882" s="62"/>
      <c r="AY882" s="62"/>
      <c r="AZ882" s="62"/>
      <c r="BA882" s="62"/>
      <c r="BB882" s="62"/>
      <c r="BC882" s="62"/>
      <c r="BD882" s="62"/>
      <c r="BE882" s="62"/>
      <c r="BF882" s="62"/>
      <c r="BG882" s="62"/>
      <c r="BH882" s="62"/>
      <c r="BI882" s="62"/>
      <c r="BJ882" s="62"/>
      <c r="BK882" s="62"/>
      <c r="BL882" s="62"/>
      <c r="BM882" s="62"/>
    </row>
    <row r="883" spans="1:65" s="53" customFormat="1" x14ac:dyDescent="0.2">
      <c r="A883" s="2"/>
      <c r="B883" s="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62"/>
      <c r="AE883" s="317"/>
      <c r="AF883" s="317"/>
      <c r="AG883" s="317"/>
      <c r="AH883" s="317"/>
      <c r="AI883" s="317"/>
      <c r="AJ883" s="317"/>
      <c r="AK883" s="315"/>
      <c r="AL883" s="62"/>
      <c r="AM883" s="62"/>
      <c r="AN883" s="62"/>
      <c r="AO883" s="62"/>
      <c r="AP883" s="62"/>
      <c r="AQ883" s="62"/>
      <c r="AR883" s="62"/>
      <c r="AS883" s="62"/>
      <c r="AT883" s="62"/>
      <c r="AU883" s="62"/>
      <c r="AV883" s="62"/>
      <c r="AW883" s="62"/>
      <c r="AX883" s="62"/>
      <c r="AY883" s="62"/>
      <c r="AZ883" s="62"/>
      <c r="BA883" s="62"/>
      <c r="BB883" s="62"/>
      <c r="BC883" s="62"/>
      <c r="BD883" s="62"/>
      <c r="BE883" s="62"/>
      <c r="BF883" s="62"/>
      <c r="BG883" s="62"/>
      <c r="BH883" s="62"/>
      <c r="BI883" s="62"/>
      <c r="BJ883" s="62"/>
      <c r="BK883" s="62"/>
      <c r="BL883" s="62"/>
      <c r="BM883" s="62"/>
    </row>
    <row r="884" spans="1:65" s="53" customFormat="1" x14ac:dyDescent="0.2">
      <c r="A884" s="2"/>
      <c r="B884" s="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62"/>
      <c r="AE884" s="317"/>
      <c r="AF884" s="317"/>
      <c r="AG884" s="317"/>
      <c r="AH884" s="317"/>
      <c r="AI884" s="317"/>
      <c r="AJ884" s="317"/>
      <c r="AK884" s="315"/>
      <c r="AL884" s="62"/>
      <c r="AM884" s="62"/>
      <c r="AN884" s="62"/>
      <c r="AO884" s="62"/>
      <c r="AP884" s="62"/>
      <c r="AQ884" s="62"/>
      <c r="AR884" s="62"/>
      <c r="AS884" s="62"/>
      <c r="AT884" s="62"/>
      <c r="AU884" s="62"/>
      <c r="AV884" s="62"/>
      <c r="AW884" s="62"/>
      <c r="AX884" s="62"/>
      <c r="AY884" s="62"/>
      <c r="AZ884" s="62"/>
      <c r="BA884" s="62"/>
      <c r="BB884" s="62"/>
      <c r="BC884" s="62"/>
      <c r="BD884" s="62"/>
      <c r="BE884" s="62"/>
      <c r="BF884" s="62"/>
      <c r="BG884" s="62"/>
      <c r="BH884" s="62"/>
      <c r="BI884" s="62"/>
      <c r="BJ884" s="62"/>
      <c r="BK884" s="62"/>
      <c r="BL884" s="62"/>
      <c r="BM884" s="62"/>
    </row>
    <row r="885" spans="1:65" s="53" customFormat="1" x14ac:dyDescent="0.2">
      <c r="A885" s="2"/>
      <c r="B885" s="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62"/>
      <c r="AE885" s="317"/>
      <c r="AF885" s="317"/>
      <c r="AG885" s="317"/>
      <c r="AH885" s="317"/>
      <c r="AI885" s="317"/>
      <c r="AJ885" s="317"/>
      <c r="AK885" s="315"/>
      <c r="AL885" s="62"/>
      <c r="AM885" s="62"/>
      <c r="AN885" s="62"/>
      <c r="AO885" s="62"/>
      <c r="AP885" s="62"/>
      <c r="AQ885" s="62"/>
      <c r="AR885" s="62"/>
      <c r="AS885" s="62"/>
      <c r="AT885" s="62"/>
      <c r="AU885" s="62"/>
      <c r="AV885" s="62"/>
      <c r="AW885" s="62"/>
      <c r="AX885" s="62"/>
      <c r="AY885" s="62"/>
      <c r="AZ885" s="62"/>
      <c r="BA885" s="62"/>
      <c r="BB885" s="62"/>
      <c r="BC885" s="62"/>
      <c r="BD885" s="62"/>
      <c r="BE885" s="62"/>
      <c r="BF885" s="62"/>
      <c r="BG885" s="62"/>
      <c r="BH885" s="62"/>
      <c r="BI885" s="62"/>
      <c r="BJ885" s="62"/>
      <c r="BK885" s="62"/>
      <c r="BL885" s="62"/>
      <c r="BM885" s="62"/>
    </row>
    <row r="886" spans="1:65" s="53" customFormat="1" x14ac:dyDescent="0.2">
      <c r="A886" s="2"/>
      <c r="B886" s="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62"/>
      <c r="AE886" s="317"/>
      <c r="AF886" s="317"/>
      <c r="AG886" s="317"/>
      <c r="AH886" s="317"/>
      <c r="AI886" s="317"/>
      <c r="AJ886" s="317"/>
      <c r="AK886" s="315"/>
      <c r="AL886" s="62"/>
      <c r="AM886" s="62"/>
      <c r="AN886" s="62"/>
      <c r="AO886" s="62"/>
      <c r="AP886" s="62"/>
      <c r="AQ886" s="62"/>
      <c r="AR886" s="62"/>
      <c r="AS886" s="62"/>
      <c r="AT886" s="62"/>
      <c r="AU886" s="62"/>
      <c r="AV886" s="62"/>
      <c r="AW886" s="62"/>
      <c r="AX886" s="62"/>
      <c r="AY886" s="62"/>
      <c r="AZ886" s="62"/>
      <c r="BA886" s="62"/>
      <c r="BB886" s="62"/>
      <c r="BC886" s="62"/>
      <c r="BD886" s="62"/>
      <c r="BE886" s="62"/>
      <c r="BF886" s="62"/>
      <c r="BG886" s="62"/>
      <c r="BH886" s="62"/>
      <c r="BI886" s="62"/>
      <c r="BJ886" s="62"/>
      <c r="BK886" s="62"/>
      <c r="BL886" s="62"/>
      <c r="BM886" s="62"/>
    </row>
    <row r="887" spans="1:65" s="53" customFormat="1" x14ac:dyDescent="0.2">
      <c r="A887" s="2"/>
      <c r="B887" s="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62"/>
      <c r="AE887" s="317"/>
      <c r="AF887" s="317"/>
      <c r="AG887" s="317"/>
      <c r="AH887" s="317"/>
      <c r="AI887" s="317"/>
      <c r="AJ887" s="317"/>
      <c r="AK887" s="315"/>
      <c r="AL887" s="62"/>
      <c r="AM887" s="62"/>
      <c r="AN887" s="62"/>
      <c r="AO887" s="62"/>
      <c r="AP887" s="62"/>
      <c r="AQ887" s="62"/>
      <c r="AR887" s="62"/>
      <c r="AS887" s="62"/>
      <c r="AT887" s="62"/>
      <c r="AU887" s="62"/>
      <c r="AV887" s="62"/>
      <c r="AW887" s="62"/>
      <c r="AX887" s="62"/>
      <c r="AY887" s="62"/>
      <c r="AZ887" s="62"/>
      <c r="BA887" s="62"/>
      <c r="BB887" s="62"/>
      <c r="BC887" s="62"/>
      <c r="BD887" s="62"/>
      <c r="BE887" s="62"/>
      <c r="BF887" s="62"/>
      <c r="BG887" s="62"/>
      <c r="BH887" s="62"/>
      <c r="BI887" s="62"/>
      <c r="BJ887" s="62"/>
      <c r="BK887" s="62"/>
      <c r="BL887" s="62"/>
      <c r="BM887" s="62"/>
    </row>
    <row r="888" spans="1:65" s="53" customFormat="1" x14ac:dyDescent="0.2">
      <c r="A888" s="2"/>
      <c r="B888" s="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62"/>
      <c r="AE888" s="317"/>
      <c r="AF888" s="317"/>
      <c r="AG888" s="317"/>
      <c r="AH888" s="317"/>
      <c r="AI888" s="317"/>
      <c r="AJ888" s="317"/>
      <c r="AK888" s="315"/>
      <c r="AL888" s="62"/>
      <c r="AM888" s="62"/>
      <c r="AN888" s="62"/>
      <c r="AO888" s="62"/>
      <c r="AP888" s="62"/>
      <c r="AQ888" s="62"/>
      <c r="AR888" s="62"/>
      <c r="AS888" s="62"/>
      <c r="AT888" s="62"/>
      <c r="AU888" s="62"/>
      <c r="AV888" s="62"/>
      <c r="AW888" s="62"/>
      <c r="AX888" s="62"/>
      <c r="AY888" s="62"/>
      <c r="AZ888" s="62"/>
      <c r="BA888" s="62"/>
      <c r="BB888" s="62"/>
      <c r="BC888" s="62"/>
      <c r="BD888" s="62"/>
      <c r="BE888" s="62"/>
      <c r="BF888" s="62"/>
      <c r="BG888" s="62"/>
      <c r="BH888" s="62"/>
      <c r="BI888" s="62"/>
      <c r="BJ888" s="62"/>
      <c r="BK888" s="62"/>
      <c r="BL888" s="62"/>
      <c r="BM888" s="62"/>
    </row>
    <row r="889" spans="1:65" s="53" customFormat="1" x14ac:dyDescent="0.2">
      <c r="A889" s="2"/>
      <c r="B889" s="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62"/>
      <c r="AE889" s="317"/>
      <c r="AF889" s="317"/>
      <c r="AG889" s="317"/>
      <c r="AH889" s="317"/>
      <c r="AI889" s="317"/>
      <c r="AJ889" s="317"/>
      <c r="AK889" s="315"/>
      <c r="AL889" s="62"/>
      <c r="AM889" s="62"/>
      <c r="AN889" s="62"/>
      <c r="AO889" s="62"/>
      <c r="AP889" s="62"/>
      <c r="AQ889" s="62"/>
      <c r="AR889" s="62"/>
      <c r="AS889" s="62"/>
      <c r="AT889" s="62"/>
      <c r="AU889" s="62"/>
      <c r="AV889" s="62"/>
      <c r="AW889" s="62"/>
      <c r="AX889" s="62"/>
      <c r="AY889" s="62"/>
      <c r="AZ889" s="62"/>
      <c r="BA889" s="62"/>
      <c r="BB889" s="62"/>
      <c r="BC889" s="62"/>
      <c r="BD889" s="62"/>
      <c r="BE889" s="62"/>
      <c r="BF889" s="62"/>
      <c r="BG889" s="62"/>
      <c r="BH889" s="62"/>
      <c r="BI889" s="62"/>
      <c r="BJ889" s="62"/>
      <c r="BK889" s="62"/>
      <c r="BL889" s="62"/>
      <c r="BM889" s="62"/>
    </row>
    <row r="890" spans="1:65" s="53" customFormat="1" x14ac:dyDescent="0.2">
      <c r="A890" s="2"/>
      <c r="B890" s="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62"/>
      <c r="AE890" s="317"/>
      <c r="AF890" s="317"/>
      <c r="AG890" s="317"/>
      <c r="AH890" s="317"/>
      <c r="AI890" s="317"/>
      <c r="AJ890" s="317"/>
      <c r="AK890" s="315"/>
      <c r="AL890" s="62"/>
      <c r="AM890" s="62"/>
      <c r="AN890" s="62"/>
      <c r="AO890" s="62"/>
      <c r="AP890" s="62"/>
      <c r="AQ890" s="62"/>
      <c r="AR890" s="62"/>
      <c r="AS890" s="62"/>
      <c r="AT890" s="62"/>
      <c r="AU890" s="62"/>
      <c r="AV890" s="62"/>
      <c r="AW890" s="62"/>
      <c r="AX890" s="62"/>
      <c r="AY890" s="62"/>
      <c r="AZ890" s="62"/>
      <c r="BA890" s="62"/>
      <c r="BB890" s="62"/>
      <c r="BC890" s="62"/>
      <c r="BD890" s="62"/>
      <c r="BE890" s="62"/>
      <c r="BF890" s="62"/>
      <c r="BG890" s="62"/>
      <c r="BH890" s="62"/>
      <c r="BI890" s="62"/>
      <c r="BJ890" s="62"/>
      <c r="BK890" s="62"/>
      <c r="BL890" s="62"/>
      <c r="BM890" s="62"/>
    </row>
    <row r="891" spans="1:65" s="53" customFormat="1" x14ac:dyDescent="0.2">
      <c r="A891" s="2"/>
      <c r="B891" s="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62"/>
      <c r="AE891" s="317"/>
      <c r="AF891" s="317"/>
      <c r="AG891" s="317"/>
      <c r="AH891" s="317"/>
      <c r="AI891" s="317"/>
      <c r="AJ891" s="317"/>
      <c r="AK891" s="315"/>
      <c r="AL891" s="62"/>
      <c r="AM891" s="62"/>
      <c r="AN891" s="62"/>
      <c r="AO891" s="62"/>
      <c r="AP891" s="62"/>
      <c r="AQ891" s="62"/>
      <c r="AR891" s="62"/>
      <c r="AS891" s="62"/>
      <c r="AT891" s="62"/>
      <c r="AU891" s="62"/>
      <c r="AV891" s="62"/>
      <c r="AW891" s="62"/>
      <c r="AX891" s="62"/>
      <c r="AY891" s="62"/>
      <c r="AZ891" s="62"/>
      <c r="BA891" s="62"/>
      <c r="BB891" s="62"/>
      <c r="BC891" s="62"/>
      <c r="BD891" s="62"/>
      <c r="BE891" s="62"/>
      <c r="BF891" s="62"/>
      <c r="BG891" s="62"/>
      <c r="BH891" s="62"/>
      <c r="BI891" s="62"/>
      <c r="BJ891" s="62"/>
      <c r="BK891" s="62"/>
      <c r="BL891" s="62"/>
      <c r="BM891" s="62"/>
    </row>
    <row r="892" spans="1:65" s="53" customFormat="1" x14ac:dyDescent="0.2">
      <c r="A892" s="2"/>
      <c r="B892" s="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62"/>
      <c r="AE892" s="317"/>
      <c r="AF892" s="317"/>
      <c r="AG892" s="317"/>
      <c r="AH892" s="317"/>
      <c r="AI892" s="317"/>
      <c r="AJ892" s="317"/>
      <c r="AK892" s="315"/>
      <c r="AL892" s="62"/>
      <c r="AM892" s="62"/>
      <c r="AN892" s="62"/>
      <c r="AO892" s="62"/>
      <c r="AP892" s="62"/>
      <c r="AQ892" s="62"/>
      <c r="AR892" s="62"/>
      <c r="AS892" s="62"/>
      <c r="AT892" s="62"/>
      <c r="AU892" s="62"/>
      <c r="AV892" s="62"/>
      <c r="AW892" s="62"/>
      <c r="AX892" s="62"/>
      <c r="AY892" s="62"/>
      <c r="AZ892" s="62"/>
      <c r="BA892" s="62"/>
      <c r="BB892" s="62"/>
      <c r="BC892" s="62"/>
      <c r="BD892" s="62"/>
      <c r="BE892" s="62"/>
      <c r="BF892" s="62"/>
      <c r="BG892" s="62"/>
      <c r="BH892" s="62"/>
      <c r="BI892" s="62"/>
      <c r="BJ892" s="62"/>
      <c r="BK892" s="62"/>
      <c r="BL892" s="62"/>
      <c r="BM892" s="62"/>
    </row>
    <row r="893" spans="1:65" s="53" customFormat="1" x14ac:dyDescent="0.2">
      <c r="A893" s="2"/>
      <c r="B893" s="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62"/>
      <c r="AE893" s="317"/>
      <c r="AF893" s="317"/>
      <c r="AG893" s="317"/>
      <c r="AH893" s="317"/>
      <c r="AI893" s="317"/>
      <c r="AJ893" s="317"/>
      <c r="AK893" s="315"/>
      <c r="AL893" s="62"/>
      <c r="AM893" s="62"/>
      <c r="AN893" s="62"/>
      <c r="AO893" s="62"/>
      <c r="AP893" s="62"/>
      <c r="AQ893" s="62"/>
      <c r="AR893" s="62"/>
      <c r="AS893" s="62"/>
      <c r="AT893" s="62"/>
      <c r="AU893" s="62"/>
      <c r="AV893" s="62"/>
      <c r="AW893" s="62"/>
      <c r="AX893" s="62"/>
      <c r="AY893" s="62"/>
      <c r="AZ893" s="62"/>
      <c r="BA893" s="62"/>
      <c r="BB893" s="62"/>
      <c r="BC893" s="62"/>
      <c r="BD893" s="62"/>
      <c r="BE893" s="62"/>
      <c r="BF893" s="62"/>
      <c r="BG893" s="62"/>
      <c r="BH893" s="62"/>
      <c r="BI893" s="62"/>
      <c r="BJ893" s="62"/>
      <c r="BK893" s="62"/>
      <c r="BL893" s="62"/>
      <c r="BM893" s="62"/>
    </row>
    <row r="894" spans="1:65" s="53" customFormat="1" x14ac:dyDescent="0.2">
      <c r="A894" s="2"/>
      <c r="B894" s="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62"/>
      <c r="AE894" s="317"/>
      <c r="AF894" s="317"/>
      <c r="AG894" s="317"/>
      <c r="AH894" s="317"/>
      <c r="AI894" s="317"/>
      <c r="AJ894" s="317"/>
      <c r="AK894" s="315"/>
      <c r="AL894" s="62"/>
      <c r="AM894" s="62"/>
      <c r="AN894" s="62"/>
      <c r="AO894" s="62"/>
      <c r="AP894" s="62"/>
      <c r="AQ894" s="62"/>
      <c r="AR894" s="62"/>
      <c r="AS894" s="62"/>
      <c r="AT894" s="62"/>
      <c r="AU894" s="62"/>
      <c r="AV894" s="62"/>
      <c r="AW894" s="62"/>
      <c r="AX894" s="62"/>
      <c r="AY894" s="62"/>
      <c r="AZ894" s="62"/>
      <c r="BA894" s="62"/>
      <c r="BB894" s="62"/>
      <c r="BC894" s="62"/>
      <c r="BD894" s="62"/>
      <c r="BE894" s="62"/>
      <c r="BF894" s="62"/>
      <c r="BG894" s="62"/>
      <c r="BH894" s="62"/>
      <c r="BI894" s="62"/>
      <c r="BJ894" s="62"/>
      <c r="BK894" s="62"/>
      <c r="BL894" s="62"/>
      <c r="BM894" s="62"/>
    </row>
    <row r="895" spans="1:65" s="53" customFormat="1" x14ac:dyDescent="0.2">
      <c r="A895" s="2"/>
      <c r="B895" s="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62"/>
      <c r="AE895" s="317"/>
      <c r="AF895" s="317"/>
      <c r="AG895" s="317"/>
      <c r="AH895" s="317"/>
      <c r="AI895" s="317"/>
      <c r="AJ895" s="317"/>
      <c r="AK895" s="315"/>
      <c r="AL895" s="62"/>
      <c r="AM895" s="62"/>
      <c r="AN895" s="62"/>
      <c r="AO895" s="62"/>
      <c r="AP895" s="62"/>
      <c r="AQ895" s="62"/>
      <c r="AR895" s="62"/>
      <c r="AS895" s="62"/>
      <c r="AT895" s="62"/>
      <c r="AU895" s="62"/>
      <c r="AV895" s="62"/>
      <c r="AW895" s="62"/>
      <c r="AX895" s="62"/>
      <c r="AY895" s="62"/>
      <c r="AZ895" s="62"/>
      <c r="BA895" s="62"/>
      <c r="BB895" s="62"/>
      <c r="BC895" s="62"/>
      <c r="BD895" s="62"/>
      <c r="BE895" s="62"/>
      <c r="BF895" s="62"/>
      <c r="BG895" s="62"/>
      <c r="BH895" s="62"/>
      <c r="BI895" s="62"/>
      <c r="BJ895" s="62"/>
      <c r="BK895" s="62"/>
      <c r="BL895" s="62"/>
      <c r="BM895" s="62"/>
    </row>
    <row r="896" spans="1:65" s="53" customFormat="1" x14ac:dyDescent="0.2">
      <c r="A896" s="2"/>
      <c r="B896" s="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62"/>
      <c r="AE896" s="317"/>
      <c r="AF896" s="317"/>
      <c r="AG896" s="317"/>
      <c r="AH896" s="317"/>
      <c r="AI896" s="317"/>
      <c r="AJ896" s="317"/>
      <c r="AK896" s="315"/>
      <c r="AL896" s="62"/>
      <c r="AM896" s="62"/>
      <c r="AN896" s="62"/>
      <c r="AO896" s="62"/>
      <c r="AP896" s="62"/>
      <c r="AQ896" s="62"/>
      <c r="AR896" s="62"/>
      <c r="AS896" s="62"/>
      <c r="AT896" s="62"/>
      <c r="AU896" s="62"/>
      <c r="AV896" s="62"/>
      <c r="AW896" s="62"/>
      <c r="AX896" s="62"/>
      <c r="AY896" s="62"/>
      <c r="AZ896" s="62"/>
      <c r="BA896" s="62"/>
      <c r="BB896" s="62"/>
      <c r="BC896" s="62"/>
      <c r="BD896" s="62"/>
      <c r="BE896" s="62"/>
      <c r="BF896" s="62"/>
      <c r="BG896" s="62"/>
      <c r="BH896" s="62"/>
      <c r="BI896" s="62"/>
      <c r="BJ896" s="62"/>
      <c r="BK896" s="62"/>
      <c r="BL896" s="62"/>
      <c r="BM896" s="62"/>
    </row>
    <row r="897" spans="1:65" s="53" customFormat="1" x14ac:dyDescent="0.2">
      <c r="A897" s="2"/>
      <c r="B897" s="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62"/>
      <c r="AE897" s="317"/>
      <c r="AF897" s="317"/>
      <c r="AG897" s="317"/>
      <c r="AH897" s="317"/>
      <c r="AI897" s="317"/>
      <c r="AJ897" s="317"/>
      <c r="AK897" s="315"/>
      <c r="AL897" s="62"/>
      <c r="AM897" s="62"/>
      <c r="AN897" s="62"/>
      <c r="AO897" s="62"/>
      <c r="AP897" s="62"/>
      <c r="AQ897" s="62"/>
      <c r="AR897" s="62"/>
      <c r="AS897" s="62"/>
      <c r="AT897" s="62"/>
      <c r="AU897" s="62"/>
      <c r="AV897" s="62"/>
      <c r="AW897" s="62"/>
      <c r="AX897" s="62"/>
      <c r="AY897" s="62"/>
      <c r="AZ897" s="62"/>
      <c r="BA897" s="62"/>
      <c r="BB897" s="62"/>
      <c r="BC897" s="62"/>
      <c r="BD897" s="62"/>
      <c r="BE897" s="62"/>
      <c r="BF897" s="62"/>
      <c r="BG897" s="62"/>
      <c r="BH897" s="62"/>
      <c r="BI897" s="62"/>
      <c r="BJ897" s="62"/>
      <c r="BK897" s="62"/>
      <c r="BL897" s="62"/>
      <c r="BM897" s="62"/>
    </row>
    <row r="898" spans="1:65" s="53" customFormat="1" x14ac:dyDescent="0.2">
      <c r="A898" s="2"/>
      <c r="B898" s="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62"/>
      <c r="AE898" s="317"/>
      <c r="AF898" s="317"/>
      <c r="AG898" s="317"/>
      <c r="AH898" s="317"/>
      <c r="AI898" s="317"/>
      <c r="AJ898" s="317"/>
      <c r="AK898" s="315"/>
      <c r="AL898" s="62"/>
      <c r="AM898" s="62"/>
      <c r="AN898" s="62"/>
      <c r="AO898" s="62"/>
      <c r="AP898" s="62"/>
      <c r="AQ898" s="62"/>
      <c r="AR898" s="62"/>
      <c r="AS898" s="62"/>
      <c r="AT898" s="62"/>
      <c r="AU898" s="62"/>
      <c r="AV898" s="62"/>
      <c r="AW898" s="62"/>
      <c r="AX898" s="62"/>
      <c r="AY898" s="62"/>
      <c r="AZ898" s="62"/>
      <c r="BA898" s="62"/>
      <c r="BB898" s="62"/>
      <c r="BC898" s="62"/>
      <c r="BD898" s="62"/>
      <c r="BE898" s="62"/>
      <c r="BF898" s="62"/>
      <c r="BG898" s="62"/>
      <c r="BH898" s="62"/>
      <c r="BI898" s="62"/>
      <c r="BJ898" s="62"/>
      <c r="BK898" s="62"/>
      <c r="BL898" s="62"/>
      <c r="BM898" s="62"/>
    </row>
    <row r="899" spans="1:65" s="53" customFormat="1" x14ac:dyDescent="0.2">
      <c r="A899" s="2"/>
      <c r="B899" s="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62"/>
      <c r="AE899" s="317"/>
      <c r="AF899" s="317"/>
      <c r="AG899" s="317"/>
      <c r="AH899" s="317"/>
      <c r="AI899" s="317"/>
      <c r="AJ899" s="317"/>
      <c r="AK899" s="315"/>
      <c r="AL899" s="62"/>
      <c r="AM899" s="62"/>
      <c r="AN899" s="62"/>
      <c r="AO899" s="62"/>
      <c r="AP899" s="62"/>
      <c r="AQ899" s="62"/>
      <c r="AR899" s="62"/>
      <c r="AS899" s="62"/>
      <c r="AT899" s="62"/>
      <c r="AU899" s="62"/>
      <c r="AV899" s="62"/>
      <c r="AW899" s="62"/>
      <c r="AX899" s="62"/>
      <c r="AY899" s="62"/>
      <c r="AZ899" s="62"/>
      <c r="BA899" s="62"/>
      <c r="BB899" s="62"/>
      <c r="BC899" s="62"/>
      <c r="BD899" s="62"/>
      <c r="BE899" s="62"/>
      <c r="BF899" s="62"/>
      <c r="BG899" s="62"/>
      <c r="BH899" s="62"/>
      <c r="BI899" s="62"/>
      <c r="BJ899" s="62"/>
      <c r="BK899" s="62"/>
      <c r="BL899" s="62"/>
      <c r="BM899" s="62"/>
    </row>
    <row r="900" spans="1:65" s="53" customFormat="1" x14ac:dyDescent="0.2">
      <c r="A900" s="2"/>
      <c r="B900" s="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62"/>
      <c r="AE900" s="317"/>
      <c r="AF900" s="317"/>
      <c r="AG900" s="317"/>
      <c r="AH900" s="317"/>
      <c r="AI900" s="317"/>
      <c r="AJ900" s="317"/>
      <c r="AK900" s="315"/>
      <c r="AL900" s="62"/>
      <c r="AM900" s="62"/>
      <c r="AN900" s="62"/>
      <c r="AO900" s="62"/>
      <c r="AP900" s="62"/>
      <c r="AQ900" s="62"/>
      <c r="AR900" s="62"/>
      <c r="AS900" s="62"/>
      <c r="AT900" s="62"/>
      <c r="AU900" s="62"/>
      <c r="AV900" s="62"/>
      <c r="AW900" s="62"/>
      <c r="AX900" s="62"/>
      <c r="AY900" s="62"/>
      <c r="AZ900" s="62"/>
      <c r="BA900" s="62"/>
      <c r="BB900" s="62"/>
      <c r="BC900" s="62"/>
      <c r="BD900" s="62"/>
      <c r="BE900" s="62"/>
      <c r="BF900" s="62"/>
      <c r="BG900" s="62"/>
      <c r="BH900" s="62"/>
      <c r="BI900" s="62"/>
      <c r="BJ900" s="62"/>
      <c r="BK900" s="62"/>
      <c r="BL900" s="62"/>
      <c r="BM900" s="62"/>
    </row>
    <row r="901" spans="1:65" s="53" customFormat="1" x14ac:dyDescent="0.2">
      <c r="A901" s="2"/>
      <c r="B901" s="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62"/>
      <c r="AE901" s="317"/>
      <c r="AF901" s="317"/>
      <c r="AG901" s="317"/>
      <c r="AH901" s="317"/>
      <c r="AI901" s="317"/>
      <c r="AJ901" s="317"/>
      <c r="AK901" s="315"/>
      <c r="AL901" s="62"/>
      <c r="AM901" s="62"/>
      <c r="AN901" s="62"/>
      <c r="AO901" s="62"/>
      <c r="AP901" s="62"/>
      <c r="AQ901" s="62"/>
      <c r="AR901" s="62"/>
      <c r="AS901" s="62"/>
      <c r="AT901" s="62"/>
      <c r="AU901" s="62"/>
      <c r="AV901" s="62"/>
      <c r="AW901" s="62"/>
      <c r="AX901" s="62"/>
      <c r="AY901" s="62"/>
      <c r="AZ901" s="62"/>
      <c r="BA901" s="62"/>
      <c r="BB901" s="62"/>
      <c r="BC901" s="62"/>
      <c r="BD901" s="62"/>
      <c r="BE901" s="62"/>
      <c r="BF901" s="62"/>
      <c r="BG901" s="62"/>
      <c r="BH901" s="62"/>
      <c r="BI901" s="62"/>
      <c r="BJ901" s="62"/>
      <c r="BK901" s="62"/>
      <c r="BL901" s="62"/>
      <c r="BM901" s="62"/>
    </row>
    <row r="902" spans="1:65" s="53" customFormat="1" x14ac:dyDescent="0.2">
      <c r="A902" s="2"/>
      <c r="B902" s="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62"/>
      <c r="AE902" s="317"/>
      <c r="AF902" s="317"/>
      <c r="AG902" s="317"/>
      <c r="AH902" s="317"/>
      <c r="AI902" s="317"/>
      <c r="AJ902" s="317"/>
      <c r="AK902" s="315"/>
      <c r="AL902" s="62"/>
      <c r="AM902" s="62"/>
      <c r="AN902" s="62"/>
      <c r="AO902" s="62"/>
      <c r="AP902" s="62"/>
      <c r="AQ902" s="62"/>
      <c r="AR902" s="62"/>
      <c r="AS902" s="62"/>
      <c r="AT902" s="62"/>
      <c r="AU902" s="62"/>
      <c r="AV902" s="62"/>
      <c r="AW902" s="62"/>
      <c r="AX902" s="62"/>
      <c r="AY902" s="62"/>
      <c r="AZ902" s="62"/>
      <c r="BA902" s="62"/>
      <c r="BB902" s="62"/>
      <c r="BC902" s="62"/>
      <c r="BD902" s="62"/>
      <c r="BE902" s="62"/>
      <c r="BF902" s="62"/>
      <c r="BG902" s="62"/>
      <c r="BH902" s="62"/>
      <c r="BI902" s="62"/>
      <c r="BJ902" s="62"/>
      <c r="BK902" s="62"/>
      <c r="BL902" s="62"/>
      <c r="BM902" s="62"/>
    </row>
    <row r="903" spans="1:65" s="53" customFormat="1" x14ac:dyDescent="0.2">
      <c r="A903" s="2"/>
      <c r="B903" s="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62"/>
      <c r="AE903" s="317"/>
      <c r="AF903" s="317"/>
      <c r="AG903" s="317"/>
      <c r="AH903" s="317"/>
      <c r="AI903" s="317"/>
      <c r="AJ903" s="317"/>
      <c r="AK903" s="315"/>
      <c r="AL903" s="62"/>
      <c r="AM903" s="62"/>
      <c r="AN903" s="62"/>
      <c r="AO903" s="62"/>
      <c r="AP903" s="62"/>
      <c r="AQ903" s="62"/>
      <c r="AR903" s="62"/>
      <c r="AS903" s="62"/>
      <c r="AT903" s="62"/>
      <c r="AU903" s="62"/>
      <c r="AV903" s="62"/>
      <c r="AW903" s="62"/>
      <c r="AX903" s="62"/>
      <c r="AY903" s="62"/>
      <c r="AZ903" s="62"/>
      <c r="BA903" s="62"/>
      <c r="BB903" s="62"/>
      <c r="BC903" s="62"/>
      <c r="BD903" s="62"/>
      <c r="BE903" s="62"/>
      <c r="BF903" s="62"/>
      <c r="BG903" s="62"/>
      <c r="BH903" s="62"/>
      <c r="BI903" s="62"/>
      <c r="BJ903" s="62"/>
      <c r="BK903" s="62"/>
      <c r="BL903" s="62"/>
      <c r="BM903" s="62"/>
    </row>
    <row r="904" spans="1:65" s="53" customFormat="1" x14ac:dyDescent="0.2">
      <c r="A904" s="2"/>
      <c r="B904" s="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62"/>
      <c r="AE904" s="317"/>
      <c r="AF904" s="317"/>
      <c r="AG904" s="317"/>
      <c r="AH904" s="317"/>
      <c r="AI904" s="317"/>
      <c r="AJ904" s="317"/>
      <c r="AK904" s="315"/>
      <c r="AL904" s="62"/>
      <c r="AM904" s="62"/>
      <c r="AN904" s="62"/>
      <c r="AO904" s="62"/>
      <c r="AP904" s="62"/>
      <c r="AQ904" s="62"/>
      <c r="AR904" s="62"/>
      <c r="AS904" s="62"/>
      <c r="AT904" s="62"/>
      <c r="AU904" s="62"/>
      <c r="AV904" s="62"/>
      <c r="AW904" s="62"/>
      <c r="AX904" s="62"/>
      <c r="AY904" s="62"/>
      <c r="AZ904" s="62"/>
      <c r="BA904" s="62"/>
      <c r="BB904" s="62"/>
      <c r="BC904" s="62"/>
      <c r="BD904" s="62"/>
      <c r="BE904" s="62"/>
      <c r="BF904" s="62"/>
      <c r="BG904" s="62"/>
      <c r="BH904" s="62"/>
      <c r="BI904" s="62"/>
      <c r="BJ904" s="62"/>
      <c r="BK904" s="62"/>
      <c r="BL904" s="62"/>
      <c r="BM904" s="62"/>
    </row>
    <row r="905" spans="1:65" s="53" customFormat="1" x14ac:dyDescent="0.2">
      <c r="A905" s="2"/>
      <c r="B905" s="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62"/>
      <c r="AE905" s="317"/>
      <c r="AF905" s="317"/>
      <c r="AG905" s="317"/>
      <c r="AH905" s="317"/>
      <c r="AI905" s="317"/>
      <c r="AJ905" s="317"/>
      <c r="AK905" s="315"/>
      <c r="AL905" s="62"/>
      <c r="AM905" s="62"/>
      <c r="AN905" s="62"/>
      <c r="AO905" s="62"/>
      <c r="AP905" s="62"/>
      <c r="AQ905" s="62"/>
      <c r="AR905" s="62"/>
      <c r="AS905" s="62"/>
      <c r="AT905" s="62"/>
      <c r="AU905" s="62"/>
      <c r="AV905" s="62"/>
      <c r="AW905" s="62"/>
      <c r="AX905" s="62"/>
      <c r="AY905" s="62"/>
      <c r="AZ905" s="62"/>
      <c r="BA905" s="62"/>
      <c r="BB905" s="62"/>
      <c r="BC905" s="62"/>
      <c r="BD905" s="62"/>
      <c r="BE905" s="62"/>
      <c r="BF905" s="62"/>
      <c r="BG905" s="62"/>
      <c r="BH905" s="62"/>
      <c r="BI905" s="62"/>
      <c r="BJ905" s="62"/>
      <c r="BK905" s="62"/>
      <c r="BL905" s="62"/>
      <c r="BM905" s="62"/>
    </row>
    <row r="906" spans="1:65" s="53" customFormat="1" x14ac:dyDescent="0.2">
      <c r="A906" s="2"/>
      <c r="B906" s="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62"/>
      <c r="AE906" s="317"/>
      <c r="AF906" s="317"/>
      <c r="AG906" s="317"/>
      <c r="AH906" s="317"/>
      <c r="AI906" s="317"/>
      <c r="AJ906" s="317"/>
      <c r="AK906" s="315"/>
      <c r="AL906" s="62"/>
      <c r="AM906" s="62"/>
      <c r="AN906" s="62"/>
      <c r="AO906" s="62"/>
      <c r="AP906" s="62"/>
      <c r="AQ906" s="62"/>
      <c r="AR906" s="62"/>
      <c r="AS906" s="62"/>
      <c r="AT906" s="62"/>
      <c r="AU906" s="62"/>
      <c r="AV906" s="62"/>
      <c r="AW906" s="62"/>
      <c r="AX906" s="62"/>
      <c r="AY906" s="62"/>
      <c r="AZ906" s="62"/>
      <c r="BA906" s="62"/>
      <c r="BB906" s="62"/>
      <c r="BC906" s="62"/>
      <c r="BD906" s="62"/>
      <c r="BE906" s="62"/>
      <c r="BF906" s="62"/>
      <c r="BG906" s="62"/>
      <c r="BH906" s="62"/>
      <c r="BI906" s="62"/>
      <c r="BJ906" s="62"/>
      <c r="BK906" s="62"/>
      <c r="BL906" s="62"/>
      <c r="BM906" s="62"/>
    </row>
    <row r="907" spans="1:65" s="53" customFormat="1" x14ac:dyDescent="0.2">
      <c r="A907" s="2"/>
      <c r="B907" s="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62"/>
      <c r="AE907" s="317"/>
      <c r="AF907" s="317"/>
      <c r="AG907" s="317"/>
      <c r="AH907" s="317"/>
      <c r="AI907" s="317"/>
      <c r="AJ907" s="317"/>
      <c r="AK907" s="315"/>
      <c r="AL907" s="62"/>
      <c r="AM907" s="62"/>
      <c r="AN907" s="62"/>
      <c r="AO907" s="62"/>
      <c r="AP907" s="62"/>
      <c r="AQ907" s="62"/>
      <c r="AR907" s="62"/>
      <c r="AS907" s="62"/>
      <c r="AT907" s="62"/>
      <c r="AU907" s="62"/>
      <c r="AV907" s="62"/>
      <c r="AW907" s="62"/>
      <c r="AX907" s="62"/>
      <c r="AY907" s="62"/>
      <c r="AZ907" s="62"/>
      <c r="BA907" s="62"/>
      <c r="BB907" s="62"/>
      <c r="BC907" s="62"/>
      <c r="BD907" s="62"/>
      <c r="BE907" s="62"/>
      <c r="BF907" s="62"/>
      <c r="BG907" s="62"/>
      <c r="BH907" s="62"/>
      <c r="BI907" s="62"/>
      <c r="BJ907" s="62"/>
      <c r="BK907" s="62"/>
      <c r="BL907" s="62"/>
      <c r="BM907" s="62"/>
    </row>
    <row r="908" spans="1:65" s="53" customFormat="1" x14ac:dyDescent="0.2">
      <c r="A908" s="2"/>
      <c r="B908" s="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62"/>
      <c r="AE908" s="317"/>
      <c r="AF908" s="317"/>
      <c r="AG908" s="317"/>
      <c r="AH908" s="317"/>
      <c r="AI908" s="317"/>
      <c r="AJ908" s="317"/>
      <c r="AK908" s="315"/>
      <c r="AL908" s="62"/>
      <c r="AM908" s="62"/>
      <c r="AN908" s="62"/>
      <c r="AO908" s="62"/>
      <c r="AP908" s="62"/>
      <c r="AQ908" s="62"/>
      <c r="AR908" s="62"/>
      <c r="AS908" s="62"/>
      <c r="AT908" s="62"/>
      <c r="AU908" s="62"/>
      <c r="AV908" s="62"/>
      <c r="AW908" s="62"/>
      <c r="AX908" s="62"/>
      <c r="AY908" s="62"/>
      <c r="AZ908" s="62"/>
      <c r="BA908" s="62"/>
      <c r="BB908" s="62"/>
      <c r="BC908" s="62"/>
      <c r="BD908" s="62"/>
      <c r="BE908" s="62"/>
      <c r="BF908" s="62"/>
      <c r="BG908" s="62"/>
      <c r="BH908" s="62"/>
      <c r="BI908" s="62"/>
      <c r="BJ908" s="62"/>
      <c r="BK908" s="62"/>
      <c r="BL908" s="62"/>
      <c r="BM908" s="62"/>
    </row>
    <row r="909" spans="1:65" s="53" customFormat="1" x14ac:dyDescent="0.2">
      <c r="A909" s="2"/>
      <c r="B909" s="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62"/>
      <c r="AE909" s="317"/>
      <c r="AF909" s="317"/>
      <c r="AG909" s="317"/>
      <c r="AH909" s="317"/>
      <c r="AI909" s="317"/>
      <c r="AJ909" s="317"/>
      <c r="AK909" s="315"/>
      <c r="AL909" s="62"/>
      <c r="AM909" s="62"/>
      <c r="AN909" s="62"/>
      <c r="AO909" s="62"/>
      <c r="AP909" s="62"/>
      <c r="AQ909" s="62"/>
      <c r="AR909" s="62"/>
      <c r="AS909" s="62"/>
      <c r="AT909" s="62"/>
      <c r="AU909" s="62"/>
      <c r="AV909" s="62"/>
      <c r="AW909" s="62"/>
      <c r="AX909" s="62"/>
      <c r="AY909" s="62"/>
      <c r="AZ909" s="62"/>
      <c r="BA909" s="62"/>
      <c r="BB909" s="62"/>
      <c r="BC909" s="62"/>
      <c r="BD909" s="62"/>
      <c r="BE909" s="62"/>
      <c r="BF909" s="62"/>
      <c r="BG909" s="62"/>
      <c r="BH909" s="62"/>
      <c r="BI909" s="62"/>
      <c r="BJ909" s="62"/>
      <c r="BK909" s="62"/>
      <c r="BL909" s="62"/>
      <c r="BM909" s="62"/>
    </row>
    <row r="910" spans="1:65" s="53" customFormat="1" x14ac:dyDescent="0.2">
      <c r="A910" s="2"/>
      <c r="B910" s="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62"/>
      <c r="AE910" s="317"/>
      <c r="AF910" s="317"/>
      <c r="AG910" s="317"/>
      <c r="AH910" s="317"/>
      <c r="AI910" s="317"/>
      <c r="AJ910" s="317"/>
      <c r="AK910" s="315"/>
      <c r="AL910" s="62"/>
      <c r="AM910" s="62"/>
      <c r="AN910" s="62"/>
      <c r="AO910" s="62"/>
      <c r="AP910" s="62"/>
      <c r="AQ910" s="62"/>
      <c r="AR910" s="62"/>
      <c r="AS910" s="62"/>
      <c r="AT910" s="62"/>
      <c r="AU910" s="62"/>
      <c r="AV910" s="62"/>
      <c r="AW910" s="62"/>
      <c r="AX910" s="62"/>
      <c r="AY910" s="62"/>
      <c r="AZ910" s="62"/>
      <c r="BA910" s="62"/>
      <c r="BB910" s="62"/>
      <c r="BC910" s="62"/>
      <c r="BD910" s="62"/>
      <c r="BE910" s="62"/>
      <c r="BF910" s="62"/>
      <c r="BG910" s="62"/>
      <c r="BH910" s="62"/>
      <c r="BI910" s="62"/>
      <c r="BJ910" s="62"/>
      <c r="BK910" s="62"/>
      <c r="BL910" s="62"/>
      <c r="BM910" s="62"/>
    </row>
    <row r="911" spans="1:65" s="53" customFormat="1" x14ac:dyDescent="0.2">
      <c r="A911" s="2"/>
      <c r="B911" s="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62"/>
      <c r="AE911" s="317"/>
      <c r="AF911" s="317"/>
      <c r="AG911" s="317"/>
      <c r="AH911" s="317"/>
      <c r="AI911" s="317"/>
      <c r="AJ911" s="317"/>
      <c r="AK911" s="315"/>
      <c r="AL911" s="62"/>
      <c r="AM911" s="62"/>
      <c r="AN911" s="62"/>
      <c r="AO911" s="62"/>
      <c r="AP911" s="62"/>
      <c r="AQ911" s="62"/>
      <c r="AR911" s="62"/>
      <c r="AS911" s="62"/>
      <c r="AT911" s="62"/>
      <c r="AU911" s="62"/>
      <c r="AV911" s="62"/>
      <c r="AW911" s="62"/>
      <c r="AX911" s="62"/>
      <c r="AY911" s="62"/>
      <c r="AZ911" s="62"/>
      <c r="BA911" s="62"/>
      <c r="BB911" s="62"/>
      <c r="BC911" s="62"/>
      <c r="BD911" s="62"/>
      <c r="BE911" s="62"/>
      <c r="BF911" s="62"/>
      <c r="BG911" s="62"/>
      <c r="BH911" s="62"/>
      <c r="BI911" s="62"/>
      <c r="BJ911" s="62"/>
      <c r="BK911" s="62"/>
      <c r="BL911" s="62"/>
      <c r="BM911" s="62"/>
    </row>
    <row r="912" spans="1:65" s="53" customFormat="1" x14ac:dyDescent="0.2">
      <c r="A912" s="2"/>
      <c r="B912" s="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62"/>
      <c r="AE912" s="317"/>
      <c r="AF912" s="317"/>
      <c r="AG912" s="317"/>
      <c r="AH912" s="317"/>
      <c r="AI912" s="317"/>
      <c r="AJ912" s="317"/>
      <c r="AK912" s="315"/>
      <c r="AL912" s="62"/>
      <c r="AM912" s="62"/>
      <c r="AN912" s="62"/>
      <c r="AO912" s="62"/>
      <c r="AP912" s="62"/>
      <c r="AQ912" s="62"/>
      <c r="AR912" s="62"/>
      <c r="AS912" s="62"/>
      <c r="AT912" s="62"/>
      <c r="AU912" s="62"/>
      <c r="AV912" s="62"/>
      <c r="AW912" s="62"/>
      <c r="AX912" s="62"/>
      <c r="AY912" s="62"/>
      <c r="AZ912" s="62"/>
      <c r="BA912" s="62"/>
      <c r="BB912" s="62"/>
      <c r="BC912" s="62"/>
      <c r="BD912" s="62"/>
      <c r="BE912" s="62"/>
      <c r="BF912" s="62"/>
      <c r="BG912" s="62"/>
      <c r="BH912" s="62"/>
      <c r="BI912" s="62"/>
      <c r="BJ912" s="62"/>
      <c r="BK912" s="62"/>
      <c r="BL912" s="62"/>
      <c r="BM912" s="62"/>
    </row>
    <row r="913" spans="1:65" s="53" customFormat="1" x14ac:dyDescent="0.2">
      <c r="A913" s="2"/>
      <c r="B913" s="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62"/>
      <c r="AE913" s="317"/>
      <c r="AF913" s="317"/>
      <c r="AG913" s="317"/>
      <c r="AH913" s="317"/>
      <c r="AI913" s="317"/>
      <c r="AJ913" s="317"/>
      <c r="AK913" s="315"/>
      <c r="AL913" s="62"/>
      <c r="AM913" s="62"/>
      <c r="AN913" s="62"/>
      <c r="AO913" s="62"/>
      <c r="AP913" s="62"/>
      <c r="AQ913" s="62"/>
      <c r="AR913" s="62"/>
      <c r="AS913" s="62"/>
      <c r="AT913" s="62"/>
      <c r="AU913" s="62"/>
      <c r="AV913" s="62"/>
      <c r="AW913" s="62"/>
      <c r="AX913" s="62"/>
      <c r="AY913" s="62"/>
      <c r="AZ913" s="62"/>
      <c r="BA913" s="62"/>
      <c r="BB913" s="62"/>
      <c r="BC913" s="62"/>
      <c r="BD913" s="62"/>
      <c r="BE913" s="62"/>
      <c r="BF913" s="62"/>
      <c r="BG913" s="62"/>
      <c r="BH913" s="62"/>
      <c r="BI913" s="62"/>
      <c r="BJ913" s="62"/>
      <c r="BK913" s="62"/>
      <c r="BL913" s="62"/>
      <c r="BM913" s="62"/>
    </row>
    <row r="914" spans="1:65" s="53" customFormat="1" x14ac:dyDescent="0.2">
      <c r="A914" s="2"/>
      <c r="B914" s="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62"/>
      <c r="AE914" s="317"/>
      <c r="AF914" s="317"/>
      <c r="AG914" s="317"/>
      <c r="AH914" s="317"/>
      <c r="AI914" s="317"/>
      <c r="AJ914" s="317"/>
      <c r="AK914" s="315"/>
      <c r="AL914" s="62"/>
      <c r="AM914" s="62"/>
      <c r="AN914" s="62"/>
      <c r="AO914" s="62"/>
      <c r="AP914" s="62"/>
      <c r="AQ914" s="62"/>
      <c r="AR914" s="62"/>
      <c r="AS914" s="62"/>
      <c r="AT914" s="62"/>
      <c r="AU914" s="62"/>
      <c r="AV914" s="62"/>
      <c r="AW914" s="62"/>
      <c r="AX914" s="62"/>
      <c r="AY914" s="62"/>
      <c r="AZ914" s="62"/>
      <c r="BA914" s="62"/>
      <c r="BB914" s="62"/>
      <c r="BC914" s="62"/>
      <c r="BD914" s="62"/>
      <c r="BE914" s="62"/>
      <c r="BF914" s="62"/>
      <c r="BG914" s="62"/>
      <c r="BH914" s="62"/>
      <c r="BI914" s="62"/>
      <c r="BJ914" s="62"/>
      <c r="BK914" s="62"/>
      <c r="BL914" s="62"/>
      <c r="BM914" s="62"/>
    </row>
    <row r="915" spans="1:65" s="53" customFormat="1" x14ac:dyDescent="0.2">
      <c r="A915" s="2"/>
      <c r="B915" s="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62"/>
      <c r="AE915" s="317"/>
      <c r="AF915" s="317"/>
      <c r="AG915" s="317"/>
      <c r="AH915" s="317"/>
      <c r="AI915" s="317"/>
      <c r="AJ915" s="317"/>
      <c r="AK915" s="315"/>
      <c r="AL915" s="62"/>
      <c r="AM915" s="62"/>
      <c r="AN915" s="62"/>
      <c r="AO915" s="62"/>
      <c r="AP915" s="62"/>
      <c r="AQ915" s="62"/>
      <c r="AR915" s="62"/>
      <c r="AS915" s="62"/>
      <c r="AT915" s="62"/>
      <c r="AU915" s="62"/>
      <c r="AV915" s="62"/>
      <c r="AW915" s="62"/>
      <c r="AX915" s="62"/>
      <c r="AY915" s="62"/>
      <c r="AZ915" s="62"/>
      <c r="BA915" s="62"/>
      <c r="BB915" s="62"/>
      <c r="BC915" s="62"/>
      <c r="BD915" s="62"/>
      <c r="BE915" s="62"/>
      <c r="BF915" s="62"/>
      <c r="BG915" s="62"/>
      <c r="BH915" s="62"/>
      <c r="BI915" s="62"/>
      <c r="BJ915" s="62"/>
      <c r="BK915" s="62"/>
      <c r="BL915" s="62"/>
      <c r="BM915" s="62"/>
    </row>
    <row r="916" spans="1:65" s="53" customFormat="1" x14ac:dyDescent="0.2">
      <c r="A916" s="2"/>
      <c r="B916" s="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62"/>
      <c r="AE916" s="317"/>
      <c r="AF916" s="317"/>
      <c r="AG916" s="317"/>
      <c r="AH916" s="317"/>
      <c r="AI916" s="317"/>
      <c r="AJ916" s="317"/>
      <c r="AK916" s="315"/>
      <c r="AL916" s="62"/>
      <c r="AM916" s="62"/>
      <c r="AN916" s="62"/>
      <c r="AO916" s="62"/>
      <c r="AP916" s="62"/>
      <c r="AQ916" s="62"/>
      <c r="AR916" s="62"/>
      <c r="AS916" s="62"/>
      <c r="AT916" s="62"/>
      <c r="AU916" s="62"/>
      <c r="AV916" s="62"/>
      <c r="AW916" s="62"/>
      <c r="AX916" s="62"/>
      <c r="AY916" s="62"/>
      <c r="AZ916" s="62"/>
      <c r="BA916" s="62"/>
      <c r="BB916" s="62"/>
      <c r="BC916" s="62"/>
      <c r="BD916" s="62"/>
      <c r="BE916" s="62"/>
      <c r="BF916" s="62"/>
      <c r="BG916" s="62"/>
      <c r="BH916" s="62"/>
      <c r="BI916" s="62"/>
      <c r="BJ916" s="62"/>
      <c r="BK916" s="62"/>
      <c r="BL916" s="62"/>
      <c r="BM916" s="62"/>
    </row>
    <row r="917" spans="1:65" s="53" customFormat="1" x14ac:dyDescent="0.2">
      <c r="A917" s="2"/>
      <c r="B917" s="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62"/>
      <c r="AE917" s="317"/>
      <c r="AF917" s="317"/>
      <c r="AG917" s="317"/>
      <c r="AH917" s="317"/>
      <c r="AI917" s="317"/>
      <c r="AJ917" s="317"/>
      <c r="AK917" s="315"/>
      <c r="AL917" s="62"/>
      <c r="AM917" s="62"/>
      <c r="AN917" s="62"/>
      <c r="AO917" s="62"/>
      <c r="AP917" s="62"/>
      <c r="AQ917" s="62"/>
      <c r="AR917" s="62"/>
      <c r="AS917" s="62"/>
      <c r="AT917" s="62"/>
      <c r="AU917" s="62"/>
      <c r="AV917" s="62"/>
      <c r="AW917" s="62"/>
      <c r="AX917" s="62"/>
      <c r="AY917" s="62"/>
      <c r="AZ917" s="62"/>
      <c r="BA917" s="62"/>
      <c r="BB917" s="62"/>
      <c r="BC917" s="62"/>
      <c r="BD917" s="62"/>
      <c r="BE917" s="62"/>
      <c r="BF917" s="62"/>
      <c r="BG917" s="62"/>
      <c r="BH917" s="62"/>
      <c r="BI917" s="62"/>
      <c r="BJ917" s="62"/>
      <c r="BK917" s="62"/>
      <c r="BL917" s="62"/>
      <c r="BM917" s="62"/>
    </row>
    <row r="918" spans="1:65" s="53" customFormat="1" x14ac:dyDescent="0.2">
      <c r="A918" s="2"/>
      <c r="B918" s="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62"/>
      <c r="AE918" s="317"/>
      <c r="AF918" s="317"/>
      <c r="AG918" s="317"/>
      <c r="AH918" s="317"/>
      <c r="AI918" s="317"/>
      <c r="AJ918" s="317"/>
      <c r="AK918" s="315"/>
      <c r="AL918" s="62"/>
      <c r="AM918" s="62"/>
      <c r="AN918" s="62"/>
      <c r="AO918" s="62"/>
      <c r="AP918" s="62"/>
      <c r="AQ918" s="62"/>
      <c r="AR918" s="62"/>
      <c r="AS918" s="62"/>
      <c r="AT918" s="62"/>
      <c r="AU918" s="62"/>
      <c r="AV918" s="62"/>
      <c r="AW918" s="62"/>
      <c r="AX918" s="62"/>
      <c r="AY918" s="62"/>
      <c r="AZ918" s="62"/>
      <c r="BA918" s="62"/>
      <c r="BB918" s="62"/>
      <c r="BC918" s="62"/>
      <c r="BD918" s="62"/>
      <c r="BE918" s="62"/>
      <c r="BF918" s="62"/>
      <c r="BG918" s="62"/>
      <c r="BH918" s="62"/>
      <c r="BI918" s="62"/>
      <c r="BJ918" s="62"/>
      <c r="BK918" s="62"/>
      <c r="BL918" s="62"/>
      <c r="BM918" s="62"/>
    </row>
    <row r="919" spans="1:65" s="53" customFormat="1" x14ac:dyDescent="0.2">
      <c r="A919" s="2"/>
      <c r="B919" s="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62"/>
      <c r="AE919" s="317"/>
      <c r="AF919" s="317"/>
      <c r="AG919" s="317"/>
      <c r="AH919" s="317"/>
      <c r="AI919" s="317"/>
      <c r="AJ919" s="317"/>
      <c r="AK919" s="315"/>
      <c r="AL919" s="62"/>
      <c r="AM919" s="62"/>
      <c r="AN919" s="62"/>
      <c r="AO919" s="62"/>
      <c r="AP919" s="62"/>
      <c r="AQ919" s="62"/>
      <c r="AR919" s="62"/>
      <c r="AS919" s="62"/>
      <c r="AT919" s="62"/>
      <c r="AU919" s="62"/>
      <c r="AV919" s="62"/>
      <c r="AW919" s="62"/>
      <c r="AX919" s="62"/>
      <c r="AY919" s="62"/>
      <c r="AZ919" s="62"/>
      <c r="BA919" s="62"/>
      <c r="BB919" s="62"/>
      <c r="BC919" s="62"/>
      <c r="BD919" s="62"/>
      <c r="BE919" s="62"/>
      <c r="BF919" s="62"/>
      <c r="BG919" s="62"/>
      <c r="BH919" s="62"/>
      <c r="BI919" s="62"/>
      <c r="BJ919" s="62"/>
      <c r="BK919" s="62"/>
      <c r="BL919" s="62"/>
      <c r="BM919" s="62"/>
    </row>
    <row r="920" spans="1:65" s="53" customFormat="1" x14ac:dyDescent="0.2">
      <c r="A920" s="2"/>
      <c r="B920" s="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62"/>
      <c r="AE920" s="317"/>
      <c r="AF920" s="317"/>
      <c r="AG920" s="317"/>
      <c r="AH920" s="317"/>
      <c r="AI920" s="317"/>
      <c r="AJ920" s="317"/>
      <c r="AK920" s="315"/>
      <c r="AL920" s="62"/>
      <c r="AM920" s="62"/>
      <c r="AN920" s="62"/>
      <c r="AO920" s="62"/>
      <c r="AP920" s="62"/>
      <c r="AQ920" s="62"/>
      <c r="AR920" s="62"/>
      <c r="AS920" s="62"/>
      <c r="AT920" s="62"/>
      <c r="AU920" s="62"/>
      <c r="AV920" s="62"/>
      <c r="AW920" s="62"/>
      <c r="AX920" s="62"/>
      <c r="AY920" s="62"/>
      <c r="AZ920" s="62"/>
      <c r="BA920" s="62"/>
      <c r="BB920" s="62"/>
      <c r="BC920" s="62"/>
      <c r="BD920" s="62"/>
      <c r="BE920" s="62"/>
      <c r="BF920" s="62"/>
      <c r="BG920" s="62"/>
      <c r="BH920" s="62"/>
      <c r="BI920" s="62"/>
      <c r="BJ920" s="62"/>
      <c r="BK920" s="62"/>
      <c r="BL920" s="62"/>
      <c r="BM920" s="62"/>
    </row>
    <row r="921" spans="1:65" s="53" customFormat="1" x14ac:dyDescent="0.2">
      <c r="A921" s="2"/>
      <c r="B921" s="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62"/>
      <c r="AE921" s="317"/>
      <c r="AF921" s="317"/>
      <c r="AG921" s="317"/>
      <c r="AH921" s="317"/>
      <c r="AI921" s="317"/>
      <c r="AJ921" s="317"/>
      <c r="AK921" s="315"/>
      <c r="AL921" s="62"/>
      <c r="AM921" s="62"/>
      <c r="AN921" s="62"/>
      <c r="AO921" s="62"/>
      <c r="AP921" s="62"/>
      <c r="AQ921" s="62"/>
      <c r="AR921" s="62"/>
      <c r="AS921" s="62"/>
      <c r="AT921" s="62"/>
      <c r="AU921" s="62"/>
      <c r="AV921" s="62"/>
      <c r="AW921" s="62"/>
      <c r="AX921" s="62"/>
      <c r="AY921" s="62"/>
      <c r="AZ921" s="62"/>
      <c r="BA921" s="62"/>
      <c r="BB921" s="62"/>
      <c r="BC921" s="62"/>
      <c r="BD921" s="62"/>
      <c r="BE921" s="62"/>
      <c r="BF921" s="62"/>
      <c r="BG921" s="62"/>
      <c r="BH921" s="62"/>
      <c r="BI921" s="62"/>
      <c r="BJ921" s="62"/>
      <c r="BK921" s="62"/>
      <c r="BL921" s="62"/>
      <c r="BM921" s="62"/>
    </row>
    <row r="1052" spans="1:65" s="53" customFormat="1" x14ac:dyDescent="0.2">
      <c r="A1052" s="2"/>
      <c r="B1052" s="2"/>
      <c r="C1052" s="62"/>
      <c r="D1052" s="62"/>
      <c r="E1052" s="62"/>
      <c r="F1052" s="62"/>
      <c r="G1052" s="62"/>
      <c r="H1052" s="62"/>
      <c r="I1052" s="62"/>
      <c r="J1052" s="62"/>
      <c r="K1052" s="62"/>
      <c r="L1052" s="62"/>
      <c r="M1052" s="62"/>
      <c r="N1052" s="62"/>
      <c r="O1052" s="62"/>
      <c r="P1052" s="62"/>
      <c r="Q1052" s="62"/>
      <c r="R1052" s="62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62"/>
      <c r="AE1052" s="317"/>
      <c r="AF1052" s="317"/>
      <c r="AG1052" s="317"/>
      <c r="AH1052" s="317"/>
      <c r="AI1052" s="317"/>
      <c r="AJ1052" s="317"/>
      <c r="AK1052" s="315"/>
      <c r="AL1052" s="62"/>
      <c r="AM1052" s="62"/>
      <c r="AN1052" s="62"/>
      <c r="AO1052" s="62"/>
      <c r="AP1052" s="62"/>
      <c r="AQ1052" s="62"/>
      <c r="AR1052" s="62"/>
      <c r="AS1052" s="62"/>
      <c r="AT1052" s="62"/>
      <c r="AU1052" s="62"/>
      <c r="AV1052" s="62"/>
      <c r="AW1052" s="62"/>
      <c r="AX1052" s="62"/>
      <c r="AY1052" s="62"/>
      <c r="AZ1052" s="62"/>
      <c r="BA1052" s="62"/>
      <c r="BB1052" s="62"/>
      <c r="BC1052" s="62"/>
      <c r="BD1052" s="62"/>
      <c r="BE1052" s="62"/>
      <c r="BF1052" s="62"/>
      <c r="BG1052" s="62"/>
      <c r="BH1052" s="62"/>
      <c r="BI1052" s="62"/>
      <c r="BJ1052" s="62"/>
      <c r="BK1052" s="62"/>
      <c r="BL1052" s="62"/>
      <c r="BM1052" s="62"/>
    </row>
    <row r="1053" spans="1:65" s="53" customFormat="1" x14ac:dyDescent="0.2">
      <c r="A1053" s="2"/>
      <c r="B1053" s="2"/>
      <c r="C1053" s="62"/>
      <c r="D1053" s="62"/>
      <c r="E1053" s="62"/>
      <c r="F1053" s="62"/>
      <c r="G1053" s="62"/>
      <c r="H1053" s="62"/>
      <c r="I1053" s="62"/>
      <c r="J1053" s="62"/>
      <c r="K1053" s="62"/>
      <c r="L1053" s="62"/>
      <c r="M1053" s="62"/>
      <c r="N1053" s="62"/>
      <c r="O1053" s="62"/>
      <c r="P1053" s="62"/>
      <c r="Q1053" s="62"/>
      <c r="R1053" s="62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62"/>
      <c r="AE1053" s="317"/>
      <c r="AF1053" s="317"/>
      <c r="AG1053" s="317"/>
      <c r="AH1053" s="317"/>
      <c r="AI1053" s="317"/>
      <c r="AJ1053" s="317"/>
      <c r="AK1053" s="315"/>
      <c r="AL1053" s="62"/>
      <c r="AM1053" s="62"/>
      <c r="AN1053" s="62"/>
      <c r="AO1053" s="62"/>
      <c r="AP1053" s="62"/>
      <c r="AQ1053" s="62"/>
      <c r="AR1053" s="62"/>
      <c r="AS1053" s="62"/>
      <c r="AT1053" s="62"/>
      <c r="AU1053" s="62"/>
      <c r="AV1053" s="62"/>
      <c r="AW1053" s="62"/>
      <c r="AX1053" s="62"/>
      <c r="AY1053" s="62"/>
      <c r="AZ1053" s="62"/>
      <c r="BA1053" s="62"/>
      <c r="BB1053" s="62"/>
      <c r="BC1053" s="62"/>
      <c r="BD1053" s="62"/>
      <c r="BE1053" s="62"/>
      <c r="BF1053" s="62"/>
      <c r="BG1053" s="62"/>
      <c r="BH1053" s="62"/>
      <c r="BI1053" s="62"/>
      <c r="BJ1053" s="62"/>
      <c r="BK1053" s="62"/>
      <c r="BL1053" s="62"/>
      <c r="BM1053" s="62"/>
    </row>
    <row r="1054" spans="1:65" s="53" customFormat="1" x14ac:dyDescent="0.2">
      <c r="A1054" s="2"/>
      <c r="B1054" s="2"/>
      <c r="C1054" s="62"/>
      <c r="D1054" s="62"/>
      <c r="E1054" s="62"/>
      <c r="F1054" s="62"/>
      <c r="G1054" s="62"/>
      <c r="H1054" s="62"/>
      <c r="I1054" s="62"/>
      <c r="J1054" s="62"/>
      <c r="K1054" s="62"/>
      <c r="L1054" s="62"/>
      <c r="M1054" s="62"/>
      <c r="N1054" s="62"/>
      <c r="O1054" s="62"/>
      <c r="P1054" s="62"/>
      <c r="Q1054" s="62"/>
      <c r="R1054" s="62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62"/>
      <c r="AE1054" s="317"/>
      <c r="AF1054" s="317"/>
      <c r="AG1054" s="317"/>
      <c r="AH1054" s="317"/>
      <c r="AI1054" s="317"/>
      <c r="AJ1054" s="317"/>
      <c r="AK1054" s="315"/>
      <c r="AL1054" s="62"/>
      <c r="AM1054" s="62"/>
      <c r="AN1054" s="62"/>
      <c r="AO1054" s="62"/>
      <c r="AP1054" s="62"/>
      <c r="AQ1054" s="62"/>
      <c r="AR1054" s="62"/>
      <c r="AS1054" s="62"/>
      <c r="AT1054" s="62"/>
      <c r="AU1054" s="62"/>
      <c r="AV1054" s="62"/>
      <c r="AW1054" s="62"/>
      <c r="AX1054" s="62"/>
      <c r="AY1054" s="62"/>
      <c r="AZ1054" s="62"/>
      <c r="BA1054" s="62"/>
      <c r="BB1054" s="62"/>
      <c r="BC1054" s="62"/>
      <c r="BD1054" s="62"/>
      <c r="BE1054" s="62"/>
      <c r="BF1054" s="62"/>
      <c r="BG1054" s="62"/>
      <c r="BH1054" s="62"/>
      <c r="BI1054" s="62"/>
      <c r="BJ1054" s="62"/>
      <c r="BK1054" s="62"/>
      <c r="BL1054" s="62"/>
      <c r="BM1054" s="62"/>
    </row>
    <row r="1055" spans="1:65" s="53" customFormat="1" x14ac:dyDescent="0.2">
      <c r="A1055" s="2"/>
      <c r="B1055" s="2"/>
      <c r="C1055" s="62"/>
      <c r="D1055" s="62"/>
      <c r="E1055" s="62"/>
      <c r="F1055" s="62"/>
      <c r="G1055" s="62"/>
      <c r="H1055" s="62"/>
      <c r="I1055" s="62"/>
      <c r="J1055" s="62"/>
      <c r="K1055" s="62"/>
      <c r="L1055" s="62"/>
      <c r="M1055" s="62"/>
      <c r="N1055" s="62"/>
      <c r="O1055" s="62"/>
      <c r="P1055" s="62"/>
      <c r="Q1055" s="62"/>
      <c r="R1055" s="62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62"/>
      <c r="AE1055" s="317"/>
      <c r="AF1055" s="317"/>
      <c r="AG1055" s="317"/>
      <c r="AH1055" s="317"/>
      <c r="AI1055" s="317"/>
      <c r="AJ1055" s="317"/>
      <c r="AK1055" s="315"/>
      <c r="AL1055" s="62"/>
      <c r="AM1055" s="62"/>
      <c r="AN1055" s="62"/>
      <c r="AO1055" s="62"/>
      <c r="AP1055" s="62"/>
      <c r="AQ1055" s="62"/>
      <c r="AR1055" s="62"/>
      <c r="AS1055" s="62"/>
      <c r="AT1055" s="62"/>
      <c r="AU1055" s="62"/>
      <c r="AV1055" s="62"/>
      <c r="AW1055" s="62"/>
      <c r="AX1055" s="62"/>
      <c r="AY1055" s="62"/>
      <c r="AZ1055" s="62"/>
      <c r="BA1055" s="62"/>
      <c r="BB1055" s="62"/>
      <c r="BC1055" s="62"/>
      <c r="BD1055" s="62"/>
      <c r="BE1055" s="62"/>
      <c r="BF1055" s="62"/>
      <c r="BG1055" s="62"/>
      <c r="BH1055" s="62"/>
      <c r="BI1055" s="62"/>
      <c r="BJ1055" s="62"/>
      <c r="BK1055" s="62"/>
      <c r="BL1055" s="62"/>
      <c r="BM1055" s="62"/>
    </row>
    <row r="1056" spans="1:65" s="53" customFormat="1" x14ac:dyDescent="0.2">
      <c r="A1056" s="2"/>
      <c r="B1056" s="2"/>
      <c r="C1056" s="62"/>
      <c r="D1056" s="62"/>
      <c r="E1056" s="62"/>
      <c r="F1056" s="62"/>
      <c r="G1056" s="62"/>
      <c r="H1056" s="62"/>
      <c r="I1056" s="62"/>
      <c r="J1056" s="62"/>
      <c r="K1056" s="62"/>
      <c r="L1056" s="62"/>
      <c r="M1056" s="62"/>
      <c r="N1056" s="62"/>
      <c r="O1056" s="62"/>
      <c r="P1056" s="62"/>
      <c r="Q1056" s="62"/>
      <c r="R1056" s="62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62"/>
      <c r="AE1056" s="317"/>
      <c r="AF1056" s="317"/>
      <c r="AG1056" s="317"/>
      <c r="AH1056" s="317"/>
      <c r="AI1056" s="317"/>
      <c r="AJ1056" s="317"/>
      <c r="AK1056" s="315"/>
      <c r="AL1056" s="62"/>
      <c r="AM1056" s="62"/>
      <c r="AN1056" s="62"/>
      <c r="AO1056" s="62"/>
      <c r="AP1056" s="62"/>
      <c r="AQ1056" s="62"/>
      <c r="AR1056" s="62"/>
      <c r="AS1056" s="62"/>
      <c r="AT1056" s="62"/>
      <c r="AU1056" s="62"/>
      <c r="AV1056" s="62"/>
      <c r="AW1056" s="62"/>
      <c r="AX1056" s="62"/>
      <c r="AY1056" s="62"/>
      <c r="AZ1056" s="62"/>
      <c r="BA1056" s="62"/>
      <c r="BB1056" s="62"/>
      <c r="BC1056" s="62"/>
      <c r="BD1056" s="62"/>
      <c r="BE1056" s="62"/>
      <c r="BF1056" s="62"/>
      <c r="BG1056" s="62"/>
      <c r="BH1056" s="62"/>
      <c r="BI1056" s="62"/>
      <c r="BJ1056" s="62"/>
      <c r="BK1056" s="62"/>
      <c r="BL1056" s="62"/>
      <c r="BM1056" s="62"/>
    </row>
    <row r="1057" spans="1:65" s="53" customFormat="1" x14ac:dyDescent="0.2">
      <c r="A1057" s="2"/>
      <c r="B1057" s="2"/>
      <c r="C1057" s="62"/>
      <c r="D1057" s="62"/>
      <c r="E1057" s="62"/>
      <c r="F1057" s="62"/>
      <c r="G1057" s="62"/>
      <c r="H1057" s="62"/>
      <c r="I1057" s="62"/>
      <c r="J1057" s="62"/>
      <c r="K1057" s="62"/>
      <c r="L1057" s="62"/>
      <c r="M1057" s="62"/>
      <c r="N1057" s="62"/>
      <c r="O1057" s="62"/>
      <c r="P1057" s="62"/>
      <c r="Q1057" s="62"/>
      <c r="R1057" s="62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62"/>
      <c r="AE1057" s="317"/>
      <c r="AF1057" s="317"/>
      <c r="AG1057" s="317"/>
      <c r="AH1057" s="317"/>
      <c r="AI1057" s="317"/>
      <c r="AJ1057" s="317"/>
      <c r="AK1057" s="315"/>
      <c r="AL1057" s="62"/>
      <c r="AM1057" s="62"/>
      <c r="AN1057" s="62"/>
      <c r="AO1057" s="62"/>
      <c r="AP1057" s="62"/>
      <c r="AQ1057" s="62"/>
      <c r="AR1057" s="62"/>
      <c r="AS1057" s="62"/>
      <c r="AT1057" s="62"/>
      <c r="AU1057" s="62"/>
      <c r="AV1057" s="62"/>
      <c r="AW1057" s="62"/>
      <c r="AX1057" s="62"/>
      <c r="AY1057" s="62"/>
      <c r="AZ1057" s="62"/>
      <c r="BA1057" s="62"/>
      <c r="BB1057" s="62"/>
      <c r="BC1057" s="62"/>
      <c r="BD1057" s="62"/>
      <c r="BE1057" s="62"/>
      <c r="BF1057" s="62"/>
      <c r="BG1057" s="62"/>
      <c r="BH1057" s="62"/>
      <c r="BI1057" s="62"/>
      <c r="BJ1057" s="62"/>
      <c r="BK1057" s="62"/>
      <c r="BL1057" s="62"/>
      <c r="BM1057" s="62"/>
    </row>
    <row r="1058" spans="1:65" s="53" customFormat="1" x14ac:dyDescent="0.2">
      <c r="A1058" s="2"/>
      <c r="B1058" s="2"/>
      <c r="C1058" s="62"/>
      <c r="D1058" s="62"/>
      <c r="E1058" s="62"/>
      <c r="F1058" s="62"/>
      <c r="G1058" s="62"/>
      <c r="H1058" s="62"/>
      <c r="I1058" s="62"/>
      <c r="J1058" s="62"/>
      <c r="K1058" s="62"/>
      <c r="L1058" s="62"/>
      <c r="M1058" s="62"/>
      <c r="N1058" s="62"/>
      <c r="O1058" s="62"/>
      <c r="P1058" s="62"/>
      <c r="Q1058" s="62"/>
      <c r="R1058" s="62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62"/>
      <c r="AE1058" s="317"/>
      <c r="AF1058" s="317"/>
      <c r="AG1058" s="317"/>
      <c r="AH1058" s="317"/>
      <c r="AI1058" s="317"/>
      <c r="AJ1058" s="317"/>
      <c r="AK1058" s="315"/>
      <c r="AL1058" s="62"/>
      <c r="AM1058" s="62"/>
      <c r="AN1058" s="62"/>
      <c r="AO1058" s="62"/>
      <c r="AP1058" s="62"/>
      <c r="AQ1058" s="62"/>
      <c r="AR1058" s="62"/>
      <c r="AS1058" s="62"/>
      <c r="AT1058" s="62"/>
      <c r="AU1058" s="62"/>
      <c r="AV1058" s="62"/>
      <c r="AW1058" s="62"/>
      <c r="AX1058" s="62"/>
      <c r="AY1058" s="62"/>
      <c r="AZ1058" s="62"/>
      <c r="BA1058" s="62"/>
      <c r="BB1058" s="62"/>
      <c r="BC1058" s="62"/>
      <c r="BD1058" s="62"/>
      <c r="BE1058" s="62"/>
      <c r="BF1058" s="62"/>
      <c r="BG1058" s="62"/>
      <c r="BH1058" s="62"/>
      <c r="BI1058" s="62"/>
      <c r="BJ1058" s="62"/>
      <c r="BK1058" s="62"/>
      <c r="BL1058" s="62"/>
      <c r="BM1058" s="62"/>
    </row>
    <row r="1059" spans="1:65" s="53" customFormat="1" x14ac:dyDescent="0.2">
      <c r="A1059" s="2"/>
      <c r="B1059" s="2"/>
      <c r="C1059" s="62"/>
      <c r="D1059" s="62"/>
      <c r="E1059" s="62"/>
      <c r="F1059" s="62"/>
      <c r="G1059" s="62"/>
      <c r="H1059" s="62"/>
      <c r="I1059" s="62"/>
      <c r="J1059" s="62"/>
      <c r="K1059" s="62"/>
      <c r="L1059" s="62"/>
      <c r="M1059" s="62"/>
      <c r="N1059" s="62"/>
      <c r="O1059" s="62"/>
      <c r="P1059" s="62"/>
      <c r="Q1059" s="62"/>
      <c r="R1059" s="62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62"/>
      <c r="AE1059" s="317"/>
      <c r="AF1059" s="317"/>
      <c r="AG1059" s="317"/>
      <c r="AH1059" s="317"/>
      <c r="AI1059" s="317"/>
      <c r="AJ1059" s="317"/>
      <c r="AK1059" s="315"/>
      <c r="AL1059" s="62"/>
      <c r="AM1059" s="62"/>
      <c r="AN1059" s="62"/>
      <c r="AO1059" s="62"/>
      <c r="AP1059" s="62"/>
      <c r="AQ1059" s="62"/>
      <c r="AR1059" s="62"/>
      <c r="AS1059" s="62"/>
      <c r="AT1059" s="62"/>
      <c r="AU1059" s="62"/>
      <c r="AV1059" s="62"/>
      <c r="AW1059" s="62"/>
      <c r="AX1059" s="62"/>
      <c r="AY1059" s="62"/>
      <c r="AZ1059" s="62"/>
      <c r="BA1059" s="62"/>
      <c r="BB1059" s="62"/>
      <c r="BC1059" s="62"/>
      <c r="BD1059" s="62"/>
      <c r="BE1059" s="62"/>
      <c r="BF1059" s="62"/>
      <c r="BG1059" s="62"/>
      <c r="BH1059" s="62"/>
      <c r="BI1059" s="62"/>
      <c r="BJ1059" s="62"/>
      <c r="BK1059" s="62"/>
      <c r="BL1059" s="62"/>
      <c r="BM1059" s="62"/>
    </row>
    <row r="1060" spans="1:65" s="53" customFormat="1" x14ac:dyDescent="0.2">
      <c r="A1060" s="2"/>
      <c r="B1060" s="2"/>
      <c r="C1060" s="62"/>
      <c r="D1060" s="62"/>
      <c r="E1060" s="62"/>
      <c r="F1060" s="62"/>
      <c r="G1060" s="62"/>
      <c r="H1060" s="62"/>
      <c r="I1060" s="62"/>
      <c r="J1060" s="62"/>
      <c r="K1060" s="62"/>
      <c r="L1060" s="62"/>
      <c r="M1060" s="62"/>
      <c r="N1060" s="62"/>
      <c r="O1060" s="62"/>
      <c r="P1060" s="62"/>
      <c r="Q1060" s="62"/>
      <c r="R1060" s="62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62"/>
      <c r="AE1060" s="317"/>
      <c r="AF1060" s="317"/>
      <c r="AG1060" s="317"/>
      <c r="AH1060" s="317"/>
      <c r="AI1060" s="317"/>
      <c r="AJ1060" s="317"/>
      <c r="AK1060" s="315"/>
      <c r="AL1060" s="62"/>
      <c r="AM1060" s="62"/>
      <c r="AN1060" s="62"/>
      <c r="AO1060" s="62"/>
      <c r="AP1060" s="62"/>
      <c r="AQ1060" s="62"/>
      <c r="AR1060" s="62"/>
      <c r="AS1060" s="62"/>
      <c r="AT1060" s="62"/>
      <c r="AU1060" s="62"/>
      <c r="AV1060" s="62"/>
      <c r="AW1060" s="62"/>
      <c r="AX1060" s="62"/>
      <c r="AY1060" s="62"/>
      <c r="AZ1060" s="62"/>
      <c r="BA1060" s="62"/>
      <c r="BB1060" s="62"/>
      <c r="BC1060" s="62"/>
      <c r="BD1060" s="62"/>
      <c r="BE1060" s="62"/>
      <c r="BF1060" s="62"/>
      <c r="BG1060" s="62"/>
      <c r="BH1060" s="62"/>
      <c r="BI1060" s="62"/>
      <c r="BJ1060" s="62"/>
      <c r="BK1060" s="62"/>
      <c r="BL1060" s="62"/>
      <c r="BM1060" s="62"/>
    </row>
    <row r="1061" spans="1:65" s="53" customFormat="1" x14ac:dyDescent="0.2">
      <c r="A1061" s="2"/>
      <c r="B1061" s="2"/>
      <c r="C1061" s="62"/>
      <c r="D1061" s="62"/>
      <c r="E1061" s="62"/>
      <c r="F1061" s="62"/>
      <c r="G1061" s="62"/>
      <c r="H1061" s="62"/>
      <c r="I1061" s="62"/>
      <c r="J1061" s="62"/>
      <c r="K1061" s="62"/>
      <c r="L1061" s="62"/>
      <c r="M1061" s="62"/>
      <c r="N1061" s="62"/>
      <c r="O1061" s="62"/>
      <c r="P1061" s="62"/>
      <c r="Q1061" s="62"/>
      <c r="R1061" s="62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62"/>
      <c r="AE1061" s="317"/>
      <c r="AF1061" s="317"/>
      <c r="AG1061" s="317"/>
      <c r="AH1061" s="317"/>
      <c r="AI1061" s="317"/>
      <c r="AJ1061" s="317"/>
      <c r="AK1061" s="315"/>
      <c r="AL1061" s="62"/>
      <c r="AM1061" s="62"/>
      <c r="AN1061" s="62"/>
      <c r="AO1061" s="62"/>
      <c r="AP1061" s="62"/>
      <c r="AQ1061" s="62"/>
      <c r="AR1061" s="62"/>
      <c r="AS1061" s="62"/>
      <c r="AT1061" s="62"/>
      <c r="AU1061" s="62"/>
      <c r="AV1061" s="62"/>
      <c r="AW1061" s="62"/>
      <c r="AX1061" s="62"/>
      <c r="AY1061" s="62"/>
      <c r="AZ1061" s="62"/>
      <c r="BA1061" s="62"/>
      <c r="BB1061" s="62"/>
      <c r="BC1061" s="62"/>
      <c r="BD1061" s="62"/>
      <c r="BE1061" s="62"/>
      <c r="BF1061" s="62"/>
      <c r="BG1061" s="62"/>
      <c r="BH1061" s="62"/>
      <c r="BI1061" s="62"/>
      <c r="BJ1061" s="62"/>
      <c r="BK1061" s="62"/>
      <c r="BL1061" s="62"/>
      <c r="BM1061" s="62"/>
    </row>
    <row r="1062" spans="1:65" s="53" customFormat="1" x14ac:dyDescent="0.2">
      <c r="A1062" s="2"/>
      <c r="B1062" s="2"/>
      <c r="C1062" s="62"/>
      <c r="D1062" s="62"/>
      <c r="E1062" s="62"/>
      <c r="F1062" s="62"/>
      <c r="G1062" s="62"/>
      <c r="H1062" s="62"/>
      <c r="I1062" s="62"/>
      <c r="J1062" s="62"/>
      <c r="K1062" s="62"/>
      <c r="L1062" s="62"/>
      <c r="M1062" s="62"/>
      <c r="N1062" s="62"/>
      <c r="O1062" s="62"/>
      <c r="P1062" s="62"/>
      <c r="Q1062" s="62"/>
      <c r="R1062" s="62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62"/>
      <c r="AE1062" s="317"/>
      <c r="AF1062" s="317"/>
      <c r="AG1062" s="317"/>
      <c r="AH1062" s="317"/>
      <c r="AI1062" s="317"/>
      <c r="AJ1062" s="317"/>
      <c r="AK1062" s="315"/>
      <c r="AL1062" s="62"/>
      <c r="AM1062" s="62"/>
      <c r="AN1062" s="62"/>
      <c r="AO1062" s="62"/>
      <c r="AP1062" s="62"/>
      <c r="AQ1062" s="62"/>
      <c r="AR1062" s="62"/>
      <c r="AS1062" s="62"/>
      <c r="AT1062" s="62"/>
      <c r="AU1062" s="62"/>
      <c r="AV1062" s="62"/>
      <c r="AW1062" s="62"/>
      <c r="AX1062" s="62"/>
      <c r="AY1062" s="62"/>
      <c r="AZ1062" s="62"/>
      <c r="BA1062" s="62"/>
      <c r="BB1062" s="62"/>
      <c r="BC1062" s="62"/>
      <c r="BD1062" s="62"/>
      <c r="BE1062" s="62"/>
      <c r="BF1062" s="62"/>
      <c r="BG1062" s="62"/>
      <c r="BH1062" s="62"/>
      <c r="BI1062" s="62"/>
      <c r="BJ1062" s="62"/>
      <c r="BK1062" s="62"/>
      <c r="BL1062" s="62"/>
      <c r="BM1062" s="62"/>
    </row>
    <row r="1063" spans="1:65" s="53" customFormat="1" x14ac:dyDescent="0.2">
      <c r="A1063" s="2"/>
      <c r="B1063" s="2"/>
      <c r="C1063" s="62"/>
      <c r="D1063" s="62"/>
      <c r="E1063" s="62"/>
      <c r="F1063" s="62"/>
      <c r="G1063" s="62"/>
      <c r="H1063" s="62"/>
      <c r="I1063" s="62"/>
      <c r="J1063" s="62"/>
      <c r="K1063" s="62"/>
      <c r="L1063" s="62"/>
      <c r="M1063" s="62"/>
      <c r="N1063" s="62"/>
      <c r="O1063" s="62"/>
      <c r="P1063" s="62"/>
      <c r="Q1063" s="62"/>
      <c r="R1063" s="62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62"/>
      <c r="AE1063" s="317"/>
      <c r="AF1063" s="317"/>
      <c r="AG1063" s="317"/>
      <c r="AH1063" s="317"/>
      <c r="AI1063" s="317"/>
      <c r="AJ1063" s="317"/>
      <c r="AK1063" s="315"/>
      <c r="AL1063" s="62"/>
      <c r="AM1063" s="62"/>
      <c r="AN1063" s="62"/>
      <c r="AO1063" s="62"/>
      <c r="AP1063" s="62"/>
      <c r="AQ1063" s="62"/>
      <c r="AR1063" s="62"/>
      <c r="AS1063" s="62"/>
      <c r="AT1063" s="62"/>
      <c r="AU1063" s="62"/>
      <c r="AV1063" s="62"/>
      <c r="AW1063" s="62"/>
      <c r="AX1063" s="62"/>
      <c r="AY1063" s="62"/>
      <c r="AZ1063" s="62"/>
      <c r="BA1063" s="62"/>
      <c r="BB1063" s="62"/>
      <c r="BC1063" s="62"/>
      <c r="BD1063" s="62"/>
      <c r="BE1063" s="62"/>
      <c r="BF1063" s="62"/>
      <c r="BG1063" s="62"/>
      <c r="BH1063" s="62"/>
      <c r="BI1063" s="62"/>
      <c r="BJ1063" s="62"/>
      <c r="BK1063" s="62"/>
      <c r="BL1063" s="62"/>
      <c r="BM1063" s="62"/>
    </row>
    <row r="1064" spans="1:65" s="53" customFormat="1" x14ac:dyDescent="0.2">
      <c r="A1064" s="2"/>
      <c r="B1064" s="2"/>
      <c r="C1064" s="62"/>
      <c r="D1064" s="62"/>
      <c r="E1064" s="62"/>
      <c r="F1064" s="62"/>
      <c r="G1064" s="62"/>
      <c r="H1064" s="62"/>
      <c r="I1064" s="62"/>
      <c r="J1064" s="62"/>
      <c r="K1064" s="62"/>
      <c r="L1064" s="62"/>
      <c r="M1064" s="62"/>
      <c r="N1064" s="62"/>
      <c r="O1064" s="62"/>
      <c r="P1064" s="62"/>
      <c r="Q1064" s="62"/>
      <c r="R1064" s="62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62"/>
      <c r="AE1064" s="317"/>
      <c r="AF1064" s="317"/>
      <c r="AG1064" s="317"/>
      <c r="AH1064" s="317"/>
      <c r="AI1064" s="317"/>
      <c r="AJ1064" s="317"/>
      <c r="AK1064" s="315"/>
      <c r="AL1064" s="62"/>
      <c r="AM1064" s="62"/>
      <c r="AN1064" s="62"/>
      <c r="AO1064" s="62"/>
      <c r="AP1064" s="62"/>
      <c r="AQ1064" s="62"/>
      <c r="AR1064" s="62"/>
      <c r="AS1064" s="62"/>
      <c r="AT1064" s="62"/>
      <c r="AU1064" s="62"/>
      <c r="AV1064" s="62"/>
      <c r="AW1064" s="62"/>
      <c r="AX1064" s="62"/>
      <c r="AY1064" s="62"/>
      <c r="AZ1064" s="62"/>
      <c r="BA1064" s="62"/>
      <c r="BB1064" s="62"/>
      <c r="BC1064" s="62"/>
      <c r="BD1064" s="62"/>
      <c r="BE1064" s="62"/>
      <c r="BF1064" s="62"/>
      <c r="BG1064" s="62"/>
      <c r="BH1064" s="62"/>
      <c r="BI1064" s="62"/>
      <c r="BJ1064" s="62"/>
      <c r="BK1064" s="62"/>
      <c r="BL1064" s="62"/>
      <c r="BM1064" s="62"/>
    </row>
    <row r="1065" spans="1:65" s="53" customFormat="1" x14ac:dyDescent="0.2">
      <c r="A1065" s="2"/>
      <c r="B1065" s="2"/>
      <c r="C1065" s="62"/>
      <c r="D1065" s="62"/>
      <c r="E1065" s="62"/>
      <c r="F1065" s="62"/>
      <c r="G1065" s="62"/>
      <c r="H1065" s="62"/>
      <c r="I1065" s="62"/>
      <c r="J1065" s="62"/>
      <c r="K1065" s="62"/>
      <c r="L1065" s="62"/>
      <c r="M1065" s="62"/>
      <c r="N1065" s="62"/>
      <c r="O1065" s="62"/>
      <c r="P1065" s="62"/>
      <c r="Q1065" s="62"/>
      <c r="R1065" s="62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62"/>
      <c r="AE1065" s="317"/>
      <c r="AF1065" s="317"/>
      <c r="AG1065" s="317"/>
      <c r="AH1065" s="317"/>
      <c r="AI1065" s="317"/>
      <c r="AJ1065" s="317"/>
      <c r="AK1065" s="315"/>
      <c r="AL1065" s="62"/>
      <c r="AM1065" s="62"/>
      <c r="AN1065" s="62"/>
      <c r="AO1065" s="62"/>
      <c r="AP1065" s="62"/>
      <c r="AQ1065" s="62"/>
      <c r="AR1065" s="62"/>
      <c r="AS1065" s="62"/>
      <c r="AT1065" s="62"/>
      <c r="AU1065" s="62"/>
      <c r="AV1065" s="62"/>
      <c r="AW1065" s="62"/>
      <c r="AX1065" s="62"/>
      <c r="AY1065" s="62"/>
      <c r="AZ1065" s="62"/>
      <c r="BA1065" s="62"/>
      <c r="BB1065" s="62"/>
      <c r="BC1065" s="62"/>
      <c r="BD1065" s="62"/>
      <c r="BE1065" s="62"/>
      <c r="BF1065" s="62"/>
      <c r="BG1065" s="62"/>
      <c r="BH1065" s="62"/>
      <c r="BI1065" s="62"/>
      <c r="BJ1065" s="62"/>
      <c r="BK1065" s="62"/>
      <c r="BL1065" s="62"/>
      <c r="BM1065" s="62"/>
    </row>
    <row r="1066" spans="1:65" s="53" customFormat="1" x14ac:dyDescent="0.2">
      <c r="A1066" s="2"/>
      <c r="B1066" s="2"/>
      <c r="C1066" s="62"/>
      <c r="D1066" s="62"/>
      <c r="E1066" s="62"/>
      <c r="F1066" s="62"/>
      <c r="G1066" s="62"/>
      <c r="H1066" s="62"/>
      <c r="I1066" s="62"/>
      <c r="J1066" s="62"/>
      <c r="K1066" s="62"/>
      <c r="L1066" s="62"/>
      <c r="M1066" s="62"/>
      <c r="N1066" s="62"/>
      <c r="O1066" s="62"/>
      <c r="P1066" s="62"/>
      <c r="Q1066" s="62"/>
      <c r="R1066" s="62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62"/>
      <c r="AE1066" s="317"/>
      <c r="AF1066" s="317"/>
      <c r="AG1066" s="317"/>
      <c r="AH1066" s="317"/>
      <c r="AI1066" s="317"/>
      <c r="AJ1066" s="317"/>
      <c r="AK1066" s="315"/>
      <c r="AL1066" s="62"/>
      <c r="AM1066" s="62"/>
      <c r="AN1066" s="62"/>
      <c r="AO1066" s="62"/>
      <c r="AP1066" s="62"/>
      <c r="AQ1066" s="62"/>
      <c r="AR1066" s="62"/>
      <c r="AS1066" s="62"/>
      <c r="AT1066" s="62"/>
      <c r="AU1066" s="62"/>
      <c r="AV1066" s="62"/>
      <c r="AW1066" s="62"/>
      <c r="AX1066" s="62"/>
      <c r="AY1066" s="62"/>
      <c r="AZ1066" s="62"/>
      <c r="BA1066" s="62"/>
      <c r="BB1066" s="62"/>
      <c r="BC1066" s="62"/>
      <c r="BD1066" s="62"/>
      <c r="BE1066" s="62"/>
      <c r="BF1066" s="62"/>
      <c r="BG1066" s="62"/>
      <c r="BH1066" s="62"/>
      <c r="BI1066" s="62"/>
      <c r="BJ1066" s="62"/>
      <c r="BK1066" s="62"/>
      <c r="BL1066" s="62"/>
      <c r="BM1066" s="62"/>
    </row>
    <row r="1067" spans="1:65" s="53" customFormat="1" x14ac:dyDescent="0.2">
      <c r="A1067" s="2"/>
      <c r="B1067" s="2"/>
      <c r="C1067" s="62"/>
      <c r="D1067" s="62"/>
      <c r="E1067" s="62"/>
      <c r="F1067" s="62"/>
      <c r="G1067" s="62"/>
      <c r="H1067" s="62"/>
      <c r="I1067" s="62"/>
      <c r="J1067" s="62"/>
      <c r="K1067" s="62"/>
      <c r="L1067" s="62"/>
      <c r="M1067" s="62"/>
      <c r="N1067" s="62"/>
      <c r="O1067" s="62"/>
      <c r="P1067" s="62"/>
      <c r="Q1067" s="62"/>
      <c r="R1067" s="62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62"/>
      <c r="AE1067" s="317"/>
      <c r="AF1067" s="317"/>
      <c r="AG1067" s="317"/>
      <c r="AH1067" s="317"/>
      <c r="AI1067" s="317"/>
      <c r="AJ1067" s="317"/>
      <c r="AK1067" s="315"/>
      <c r="AL1067" s="62"/>
      <c r="AM1067" s="62"/>
      <c r="AN1067" s="62"/>
      <c r="AO1067" s="62"/>
      <c r="AP1067" s="62"/>
      <c r="AQ1067" s="62"/>
      <c r="AR1067" s="62"/>
      <c r="AS1067" s="62"/>
      <c r="AT1067" s="62"/>
      <c r="AU1067" s="62"/>
      <c r="AV1067" s="62"/>
      <c r="AW1067" s="62"/>
      <c r="AX1067" s="62"/>
      <c r="AY1067" s="62"/>
      <c r="AZ1067" s="62"/>
      <c r="BA1067" s="62"/>
      <c r="BB1067" s="62"/>
      <c r="BC1067" s="62"/>
      <c r="BD1067" s="62"/>
      <c r="BE1067" s="62"/>
      <c r="BF1067" s="62"/>
      <c r="BG1067" s="62"/>
      <c r="BH1067" s="62"/>
      <c r="BI1067" s="62"/>
      <c r="BJ1067" s="62"/>
      <c r="BK1067" s="62"/>
      <c r="BL1067" s="62"/>
      <c r="BM1067" s="62"/>
    </row>
    <row r="1068" spans="1:65" s="53" customFormat="1" x14ac:dyDescent="0.2">
      <c r="A1068" s="2"/>
      <c r="B1068" s="2"/>
      <c r="C1068" s="62"/>
      <c r="D1068" s="62"/>
      <c r="E1068" s="62"/>
      <c r="F1068" s="62"/>
      <c r="G1068" s="62"/>
      <c r="H1068" s="62"/>
      <c r="I1068" s="62"/>
      <c r="J1068" s="62"/>
      <c r="K1068" s="62"/>
      <c r="L1068" s="62"/>
      <c r="M1068" s="62"/>
      <c r="N1068" s="62"/>
      <c r="O1068" s="62"/>
      <c r="P1068" s="62"/>
      <c r="Q1068" s="62"/>
      <c r="R1068" s="62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62"/>
      <c r="AE1068" s="317"/>
      <c r="AF1068" s="317"/>
      <c r="AG1068" s="317"/>
      <c r="AH1068" s="317"/>
      <c r="AI1068" s="317"/>
      <c r="AJ1068" s="317"/>
      <c r="AK1068" s="315"/>
      <c r="AL1068" s="62"/>
      <c r="AM1068" s="62"/>
      <c r="AN1068" s="62"/>
      <c r="AO1068" s="62"/>
      <c r="AP1068" s="62"/>
      <c r="AQ1068" s="62"/>
      <c r="AR1068" s="62"/>
      <c r="AS1068" s="62"/>
      <c r="AT1068" s="62"/>
      <c r="AU1068" s="62"/>
      <c r="AV1068" s="62"/>
      <c r="AW1068" s="62"/>
      <c r="AX1068" s="62"/>
      <c r="AY1068" s="62"/>
      <c r="AZ1068" s="62"/>
      <c r="BA1068" s="62"/>
      <c r="BB1068" s="62"/>
      <c r="BC1068" s="62"/>
      <c r="BD1068" s="62"/>
      <c r="BE1068" s="62"/>
      <c r="BF1068" s="62"/>
      <c r="BG1068" s="62"/>
      <c r="BH1068" s="62"/>
      <c r="BI1068" s="62"/>
      <c r="BJ1068" s="62"/>
      <c r="BK1068" s="62"/>
      <c r="BL1068" s="62"/>
      <c r="BM1068" s="62"/>
    </row>
    <row r="1069" spans="1:65" s="53" customFormat="1" x14ac:dyDescent="0.2">
      <c r="A1069" s="2"/>
      <c r="B1069" s="2"/>
      <c r="C1069" s="62"/>
      <c r="D1069" s="62"/>
      <c r="E1069" s="62"/>
      <c r="F1069" s="62"/>
      <c r="G1069" s="62"/>
      <c r="H1069" s="62"/>
      <c r="I1069" s="62"/>
      <c r="J1069" s="62"/>
      <c r="K1069" s="62"/>
      <c r="L1069" s="62"/>
      <c r="M1069" s="62"/>
      <c r="N1069" s="62"/>
      <c r="O1069" s="62"/>
      <c r="P1069" s="62"/>
      <c r="Q1069" s="62"/>
      <c r="R1069" s="62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62"/>
      <c r="AE1069" s="317"/>
      <c r="AF1069" s="317"/>
      <c r="AG1069" s="317"/>
      <c r="AH1069" s="317"/>
      <c r="AI1069" s="317"/>
      <c r="AJ1069" s="317"/>
      <c r="AK1069" s="315"/>
      <c r="AL1069" s="62"/>
      <c r="AM1069" s="62"/>
      <c r="AN1069" s="62"/>
      <c r="AO1069" s="62"/>
      <c r="AP1069" s="62"/>
      <c r="AQ1069" s="62"/>
      <c r="AR1069" s="62"/>
      <c r="AS1069" s="62"/>
      <c r="AT1069" s="62"/>
      <c r="AU1069" s="62"/>
      <c r="AV1069" s="62"/>
      <c r="AW1069" s="62"/>
      <c r="AX1069" s="62"/>
      <c r="AY1069" s="62"/>
      <c r="AZ1069" s="62"/>
      <c r="BA1069" s="62"/>
      <c r="BB1069" s="62"/>
      <c r="BC1069" s="62"/>
      <c r="BD1069" s="62"/>
      <c r="BE1069" s="62"/>
      <c r="BF1069" s="62"/>
      <c r="BG1069" s="62"/>
      <c r="BH1069" s="62"/>
      <c r="BI1069" s="62"/>
      <c r="BJ1069" s="62"/>
      <c r="BK1069" s="62"/>
      <c r="BL1069" s="62"/>
      <c r="BM1069" s="62"/>
    </row>
    <row r="1070" spans="1:65" s="53" customFormat="1" x14ac:dyDescent="0.2">
      <c r="A1070" s="2"/>
      <c r="B1070" s="2"/>
      <c r="C1070" s="62"/>
      <c r="D1070" s="62"/>
      <c r="E1070" s="62"/>
      <c r="F1070" s="62"/>
      <c r="G1070" s="62"/>
      <c r="H1070" s="62"/>
      <c r="I1070" s="62"/>
      <c r="J1070" s="62"/>
      <c r="K1070" s="62"/>
      <c r="L1070" s="62"/>
      <c r="M1070" s="62"/>
      <c r="N1070" s="62"/>
      <c r="O1070" s="62"/>
      <c r="P1070" s="62"/>
      <c r="Q1070" s="62"/>
      <c r="R1070" s="62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62"/>
      <c r="AE1070" s="317"/>
      <c r="AF1070" s="317"/>
      <c r="AG1070" s="317"/>
      <c r="AH1070" s="317"/>
      <c r="AI1070" s="317"/>
      <c r="AJ1070" s="317"/>
      <c r="AK1070" s="315"/>
      <c r="AL1070" s="62"/>
      <c r="AM1070" s="62"/>
      <c r="AN1070" s="62"/>
      <c r="AO1070" s="62"/>
      <c r="AP1070" s="62"/>
      <c r="AQ1070" s="62"/>
      <c r="AR1070" s="62"/>
      <c r="AS1070" s="62"/>
      <c r="AT1070" s="62"/>
      <c r="AU1070" s="62"/>
      <c r="AV1070" s="62"/>
      <c r="AW1070" s="62"/>
      <c r="AX1070" s="62"/>
      <c r="AY1070" s="62"/>
      <c r="AZ1070" s="62"/>
      <c r="BA1070" s="62"/>
      <c r="BB1070" s="62"/>
      <c r="BC1070" s="62"/>
      <c r="BD1070" s="62"/>
      <c r="BE1070" s="62"/>
      <c r="BF1070" s="62"/>
      <c r="BG1070" s="62"/>
      <c r="BH1070" s="62"/>
      <c r="BI1070" s="62"/>
      <c r="BJ1070" s="62"/>
      <c r="BK1070" s="62"/>
      <c r="BL1070" s="62"/>
      <c r="BM1070" s="62"/>
    </row>
    <row r="1071" spans="1:65" s="53" customFormat="1" x14ac:dyDescent="0.2">
      <c r="A1071" s="2"/>
      <c r="B1071" s="2"/>
      <c r="C1071" s="62"/>
      <c r="D1071" s="62"/>
      <c r="E1071" s="62"/>
      <c r="F1071" s="62"/>
      <c r="G1071" s="62"/>
      <c r="H1071" s="62"/>
      <c r="I1071" s="62"/>
      <c r="J1071" s="62"/>
      <c r="K1071" s="62"/>
      <c r="L1071" s="62"/>
      <c r="M1071" s="62"/>
      <c r="N1071" s="62"/>
      <c r="O1071" s="62"/>
      <c r="P1071" s="62"/>
      <c r="Q1071" s="62"/>
      <c r="R1071" s="62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62"/>
      <c r="AE1071" s="317"/>
      <c r="AF1071" s="317"/>
      <c r="AG1071" s="317"/>
      <c r="AH1071" s="317"/>
      <c r="AI1071" s="317"/>
      <c r="AJ1071" s="317"/>
      <c r="AK1071" s="315"/>
      <c r="AL1071" s="62"/>
      <c r="AM1071" s="62"/>
      <c r="AN1071" s="62"/>
      <c r="AO1071" s="62"/>
      <c r="AP1071" s="62"/>
      <c r="AQ1071" s="62"/>
      <c r="AR1071" s="62"/>
      <c r="AS1071" s="62"/>
      <c r="AT1071" s="62"/>
      <c r="AU1071" s="62"/>
      <c r="AV1071" s="62"/>
      <c r="AW1071" s="62"/>
      <c r="AX1071" s="62"/>
      <c r="AY1071" s="62"/>
      <c r="AZ1071" s="62"/>
      <c r="BA1071" s="62"/>
      <c r="BB1071" s="62"/>
      <c r="BC1071" s="62"/>
      <c r="BD1071" s="62"/>
      <c r="BE1071" s="62"/>
      <c r="BF1071" s="62"/>
      <c r="BG1071" s="62"/>
      <c r="BH1071" s="62"/>
      <c r="BI1071" s="62"/>
      <c r="BJ1071" s="62"/>
      <c r="BK1071" s="62"/>
      <c r="BL1071" s="62"/>
      <c r="BM1071" s="62"/>
    </row>
    <row r="1072" spans="1:65" s="53" customFormat="1" x14ac:dyDescent="0.2">
      <c r="A1072" s="2"/>
      <c r="B1072" s="2"/>
      <c r="C1072" s="62"/>
      <c r="D1072" s="62"/>
      <c r="E1072" s="62"/>
      <c r="F1072" s="62"/>
      <c r="G1072" s="62"/>
      <c r="H1072" s="62"/>
      <c r="I1072" s="62"/>
      <c r="J1072" s="62"/>
      <c r="K1072" s="62"/>
      <c r="L1072" s="62"/>
      <c r="M1072" s="62"/>
      <c r="N1072" s="62"/>
      <c r="O1072" s="62"/>
      <c r="P1072" s="62"/>
      <c r="Q1072" s="62"/>
      <c r="R1072" s="62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62"/>
      <c r="AE1072" s="317"/>
      <c r="AF1072" s="317"/>
      <c r="AG1072" s="317"/>
      <c r="AH1072" s="317"/>
      <c r="AI1072" s="317"/>
      <c r="AJ1072" s="317"/>
      <c r="AK1072" s="315"/>
      <c r="AL1072" s="62"/>
      <c r="AM1072" s="62"/>
      <c r="AN1072" s="62"/>
      <c r="AO1072" s="62"/>
      <c r="AP1072" s="62"/>
      <c r="AQ1072" s="62"/>
      <c r="AR1072" s="62"/>
      <c r="AS1072" s="62"/>
      <c r="AT1072" s="62"/>
      <c r="AU1072" s="62"/>
      <c r="AV1072" s="62"/>
      <c r="AW1072" s="62"/>
      <c r="AX1072" s="62"/>
      <c r="AY1072" s="62"/>
      <c r="AZ1072" s="62"/>
      <c r="BA1072" s="62"/>
      <c r="BB1072" s="62"/>
      <c r="BC1072" s="62"/>
      <c r="BD1072" s="62"/>
      <c r="BE1072" s="62"/>
      <c r="BF1072" s="62"/>
      <c r="BG1072" s="62"/>
      <c r="BH1072" s="62"/>
      <c r="BI1072" s="62"/>
      <c r="BJ1072" s="62"/>
      <c r="BK1072" s="62"/>
      <c r="BL1072" s="62"/>
      <c r="BM1072" s="62"/>
    </row>
    <row r="1073" spans="1:65" s="53" customFormat="1" x14ac:dyDescent="0.2">
      <c r="A1073" s="2"/>
      <c r="B1073" s="2"/>
      <c r="C1073" s="62"/>
      <c r="D1073" s="62"/>
      <c r="E1073" s="62"/>
      <c r="F1073" s="62"/>
      <c r="G1073" s="62"/>
      <c r="H1073" s="62"/>
      <c r="I1073" s="62"/>
      <c r="J1073" s="62"/>
      <c r="K1073" s="62"/>
      <c r="L1073" s="62"/>
      <c r="M1073" s="62"/>
      <c r="N1073" s="62"/>
      <c r="O1073" s="62"/>
      <c r="P1073" s="62"/>
      <c r="Q1073" s="62"/>
      <c r="R1073" s="62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62"/>
      <c r="AE1073" s="317"/>
      <c r="AF1073" s="317"/>
      <c r="AG1073" s="317"/>
      <c r="AH1073" s="317"/>
      <c r="AI1073" s="317"/>
      <c r="AJ1073" s="317"/>
      <c r="AK1073" s="315"/>
      <c r="AL1073" s="62"/>
      <c r="AM1073" s="62"/>
      <c r="AN1073" s="62"/>
      <c r="AO1073" s="62"/>
      <c r="AP1073" s="62"/>
      <c r="AQ1073" s="62"/>
      <c r="AR1073" s="62"/>
      <c r="AS1073" s="62"/>
      <c r="AT1073" s="62"/>
      <c r="AU1073" s="62"/>
      <c r="AV1073" s="62"/>
      <c r="AW1073" s="62"/>
      <c r="AX1073" s="62"/>
      <c r="AY1073" s="62"/>
      <c r="AZ1073" s="62"/>
      <c r="BA1073" s="62"/>
      <c r="BB1073" s="62"/>
      <c r="BC1073" s="62"/>
      <c r="BD1073" s="62"/>
      <c r="BE1073" s="62"/>
      <c r="BF1073" s="62"/>
      <c r="BG1073" s="62"/>
      <c r="BH1073" s="62"/>
      <c r="BI1073" s="62"/>
      <c r="BJ1073" s="62"/>
      <c r="BK1073" s="62"/>
      <c r="BL1073" s="62"/>
      <c r="BM1073" s="62"/>
    </row>
    <row r="1074" spans="1:65" s="53" customFormat="1" x14ac:dyDescent="0.2">
      <c r="A1074" s="2"/>
      <c r="B1074" s="2"/>
      <c r="C1074" s="62"/>
      <c r="D1074" s="62"/>
      <c r="E1074" s="62"/>
      <c r="F1074" s="62"/>
      <c r="G1074" s="62"/>
      <c r="H1074" s="62"/>
      <c r="I1074" s="62"/>
      <c r="J1074" s="62"/>
      <c r="K1074" s="62"/>
      <c r="L1074" s="62"/>
      <c r="M1074" s="62"/>
      <c r="N1074" s="62"/>
      <c r="O1074" s="62"/>
      <c r="P1074" s="62"/>
      <c r="Q1074" s="62"/>
      <c r="R1074" s="62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62"/>
      <c r="AE1074" s="317"/>
      <c r="AF1074" s="317"/>
      <c r="AG1074" s="317"/>
      <c r="AH1074" s="317"/>
      <c r="AI1074" s="317"/>
      <c r="AJ1074" s="317"/>
      <c r="AK1074" s="315"/>
      <c r="AL1074" s="62"/>
      <c r="AM1074" s="62"/>
      <c r="AN1074" s="62"/>
      <c r="AO1074" s="62"/>
      <c r="AP1074" s="62"/>
      <c r="AQ1074" s="62"/>
      <c r="AR1074" s="62"/>
      <c r="AS1074" s="62"/>
      <c r="AT1074" s="62"/>
      <c r="AU1074" s="62"/>
      <c r="AV1074" s="62"/>
      <c r="AW1074" s="62"/>
      <c r="AX1074" s="62"/>
      <c r="AY1074" s="62"/>
      <c r="AZ1074" s="62"/>
      <c r="BA1074" s="62"/>
      <c r="BB1074" s="62"/>
      <c r="BC1074" s="62"/>
      <c r="BD1074" s="62"/>
      <c r="BE1074" s="62"/>
      <c r="BF1074" s="62"/>
      <c r="BG1074" s="62"/>
      <c r="BH1074" s="62"/>
      <c r="BI1074" s="62"/>
      <c r="BJ1074" s="62"/>
      <c r="BK1074" s="62"/>
      <c r="BL1074" s="62"/>
      <c r="BM1074" s="62"/>
    </row>
    <row r="1075" spans="1:65" s="53" customFormat="1" x14ac:dyDescent="0.2">
      <c r="A1075" s="2"/>
      <c r="B1075" s="2"/>
      <c r="C1075" s="62"/>
      <c r="D1075" s="62"/>
      <c r="E1075" s="62"/>
      <c r="F1075" s="62"/>
      <c r="G1075" s="62"/>
      <c r="H1075" s="62"/>
      <c r="I1075" s="62"/>
      <c r="J1075" s="62"/>
      <c r="K1075" s="62"/>
      <c r="L1075" s="62"/>
      <c r="M1075" s="62"/>
      <c r="N1075" s="62"/>
      <c r="O1075" s="62"/>
      <c r="P1075" s="62"/>
      <c r="Q1075" s="62"/>
      <c r="R1075" s="62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62"/>
      <c r="AE1075" s="317"/>
      <c r="AF1075" s="317"/>
      <c r="AG1075" s="317"/>
      <c r="AH1075" s="317"/>
      <c r="AI1075" s="317"/>
      <c r="AJ1075" s="317"/>
      <c r="AK1075" s="315"/>
      <c r="AL1075" s="62"/>
      <c r="AM1075" s="62"/>
      <c r="AN1075" s="62"/>
      <c r="AO1075" s="62"/>
      <c r="AP1075" s="62"/>
      <c r="AQ1075" s="62"/>
      <c r="AR1075" s="62"/>
      <c r="AS1075" s="62"/>
      <c r="AT1075" s="62"/>
      <c r="AU1075" s="62"/>
      <c r="AV1075" s="62"/>
      <c r="AW1075" s="62"/>
      <c r="AX1075" s="62"/>
      <c r="AY1075" s="62"/>
      <c r="AZ1075" s="62"/>
      <c r="BA1075" s="62"/>
      <c r="BB1075" s="62"/>
      <c r="BC1075" s="62"/>
      <c r="BD1075" s="62"/>
      <c r="BE1075" s="62"/>
      <c r="BF1075" s="62"/>
      <c r="BG1075" s="62"/>
      <c r="BH1075" s="62"/>
      <c r="BI1075" s="62"/>
      <c r="BJ1075" s="62"/>
      <c r="BK1075" s="62"/>
      <c r="BL1075" s="62"/>
      <c r="BM1075" s="62"/>
    </row>
    <row r="1076" spans="1:65" s="53" customFormat="1" x14ac:dyDescent="0.2">
      <c r="A1076" s="2"/>
      <c r="B1076" s="2"/>
      <c r="C1076" s="62"/>
      <c r="D1076" s="62"/>
      <c r="E1076" s="62"/>
      <c r="F1076" s="62"/>
      <c r="G1076" s="62"/>
      <c r="H1076" s="62"/>
      <c r="I1076" s="62"/>
      <c r="J1076" s="62"/>
      <c r="K1076" s="62"/>
      <c r="L1076" s="62"/>
      <c r="M1076" s="62"/>
      <c r="N1076" s="62"/>
      <c r="O1076" s="62"/>
      <c r="P1076" s="62"/>
      <c r="Q1076" s="62"/>
      <c r="R1076" s="62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62"/>
      <c r="AE1076" s="317"/>
      <c r="AF1076" s="317"/>
      <c r="AG1076" s="317"/>
      <c r="AH1076" s="317"/>
      <c r="AI1076" s="317"/>
      <c r="AJ1076" s="317"/>
      <c r="AK1076" s="315"/>
      <c r="AL1076" s="62"/>
      <c r="AM1076" s="62"/>
      <c r="AN1076" s="62"/>
      <c r="AO1076" s="62"/>
      <c r="AP1076" s="62"/>
      <c r="AQ1076" s="62"/>
      <c r="AR1076" s="62"/>
      <c r="AS1076" s="62"/>
      <c r="AT1076" s="62"/>
      <c r="AU1076" s="62"/>
      <c r="AV1076" s="62"/>
      <c r="AW1076" s="62"/>
      <c r="AX1076" s="62"/>
      <c r="AY1076" s="62"/>
      <c r="AZ1076" s="62"/>
      <c r="BA1076" s="62"/>
      <c r="BB1076" s="62"/>
      <c r="BC1076" s="62"/>
      <c r="BD1076" s="62"/>
      <c r="BE1076" s="62"/>
      <c r="BF1076" s="62"/>
      <c r="BG1076" s="62"/>
      <c r="BH1076" s="62"/>
      <c r="BI1076" s="62"/>
      <c r="BJ1076" s="62"/>
      <c r="BK1076" s="62"/>
      <c r="BL1076" s="62"/>
      <c r="BM1076" s="62"/>
    </row>
    <row r="1077" spans="1:65" s="53" customFormat="1" x14ac:dyDescent="0.2">
      <c r="A1077" s="2"/>
      <c r="B1077" s="2"/>
      <c r="C1077" s="62"/>
      <c r="D1077" s="62"/>
      <c r="E1077" s="62"/>
      <c r="F1077" s="62"/>
      <c r="G1077" s="62"/>
      <c r="H1077" s="62"/>
      <c r="I1077" s="62"/>
      <c r="J1077" s="62"/>
      <c r="K1077" s="62"/>
      <c r="L1077" s="62"/>
      <c r="M1077" s="62"/>
      <c r="N1077" s="62"/>
      <c r="O1077" s="62"/>
      <c r="P1077" s="62"/>
      <c r="Q1077" s="62"/>
      <c r="R1077" s="62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62"/>
      <c r="AE1077" s="317"/>
      <c r="AF1077" s="317"/>
      <c r="AG1077" s="317"/>
      <c r="AH1077" s="317"/>
      <c r="AI1077" s="317"/>
      <c r="AJ1077" s="317"/>
      <c r="AK1077" s="315"/>
      <c r="AL1077" s="62"/>
      <c r="AM1077" s="62"/>
      <c r="AN1077" s="62"/>
      <c r="AO1077" s="62"/>
      <c r="AP1077" s="62"/>
      <c r="AQ1077" s="62"/>
      <c r="AR1077" s="62"/>
      <c r="AS1077" s="62"/>
      <c r="AT1077" s="62"/>
      <c r="AU1077" s="62"/>
      <c r="AV1077" s="62"/>
      <c r="AW1077" s="62"/>
      <c r="AX1077" s="62"/>
      <c r="AY1077" s="62"/>
      <c r="AZ1077" s="62"/>
      <c r="BA1077" s="62"/>
      <c r="BB1077" s="62"/>
      <c r="BC1077" s="62"/>
      <c r="BD1077" s="62"/>
      <c r="BE1077" s="62"/>
      <c r="BF1077" s="62"/>
      <c r="BG1077" s="62"/>
      <c r="BH1077" s="62"/>
      <c r="BI1077" s="62"/>
      <c r="BJ1077" s="62"/>
      <c r="BK1077" s="62"/>
      <c r="BL1077" s="62"/>
      <c r="BM1077" s="62"/>
    </row>
    <row r="1078" spans="1:65" s="53" customFormat="1" x14ac:dyDescent="0.2">
      <c r="A1078" s="2"/>
      <c r="B1078" s="2"/>
      <c r="C1078" s="62"/>
      <c r="D1078" s="62"/>
      <c r="E1078" s="62"/>
      <c r="F1078" s="62"/>
      <c r="G1078" s="62"/>
      <c r="H1078" s="62"/>
      <c r="I1078" s="62"/>
      <c r="J1078" s="62"/>
      <c r="K1078" s="62"/>
      <c r="L1078" s="62"/>
      <c r="M1078" s="62"/>
      <c r="N1078" s="62"/>
      <c r="O1078" s="62"/>
      <c r="P1078" s="62"/>
      <c r="Q1078" s="62"/>
      <c r="R1078" s="62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62"/>
      <c r="AE1078" s="317"/>
      <c r="AF1078" s="317"/>
      <c r="AG1078" s="317"/>
      <c r="AH1078" s="317"/>
      <c r="AI1078" s="317"/>
      <c r="AJ1078" s="317"/>
      <c r="AK1078" s="315"/>
      <c r="AL1078" s="62"/>
      <c r="AM1078" s="62"/>
      <c r="AN1078" s="62"/>
      <c r="AO1078" s="62"/>
      <c r="AP1078" s="62"/>
      <c r="AQ1078" s="62"/>
      <c r="AR1078" s="62"/>
      <c r="AS1078" s="62"/>
      <c r="AT1078" s="62"/>
      <c r="AU1078" s="62"/>
      <c r="AV1078" s="62"/>
      <c r="AW1078" s="62"/>
      <c r="AX1078" s="62"/>
      <c r="AY1078" s="62"/>
      <c r="AZ1078" s="62"/>
      <c r="BA1078" s="62"/>
      <c r="BB1078" s="62"/>
      <c r="BC1078" s="62"/>
      <c r="BD1078" s="62"/>
      <c r="BE1078" s="62"/>
      <c r="BF1078" s="62"/>
      <c r="BG1078" s="62"/>
      <c r="BH1078" s="62"/>
      <c r="BI1078" s="62"/>
      <c r="BJ1078" s="62"/>
      <c r="BK1078" s="62"/>
      <c r="BL1078" s="62"/>
      <c r="BM1078" s="62"/>
    </row>
    <row r="1079" spans="1:65" s="53" customFormat="1" x14ac:dyDescent="0.2">
      <c r="A1079" s="2"/>
      <c r="B1079" s="2"/>
      <c r="C1079" s="62"/>
      <c r="D1079" s="62"/>
      <c r="E1079" s="62"/>
      <c r="F1079" s="62"/>
      <c r="G1079" s="62"/>
      <c r="H1079" s="62"/>
      <c r="I1079" s="62"/>
      <c r="J1079" s="62"/>
      <c r="K1079" s="62"/>
      <c r="L1079" s="62"/>
      <c r="M1079" s="62"/>
      <c r="N1079" s="62"/>
      <c r="O1079" s="62"/>
      <c r="P1079" s="62"/>
      <c r="Q1079" s="62"/>
      <c r="R1079" s="62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62"/>
      <c r="AE1079" s="317"/>
      <c r="AF1079" s="317"/>
      <c r="AG1079" s="317"/>
      <c r="AH1079" s="317"/>
      <c r="AI1079" s="317"/>
      <c r="AJ1079" s="317"/>
      <c r="AK1079" s="315"/>
      <c r="AL1079" s="62"/>
      <c r="AM1079" s="62"/>
      <c r="AN1079" s="62"/>
      <c r="AO1079" s="62"/>
      <c r="AP1079" s="62"/>
      <c r="AQ1079" s="62"/>
      <c r="AR1079" s="62"/>
      <c r="AS1079" s="62"/>
      <c r="AT1079" s="62"/>
      <c r="AU1079" s="62"/>
      <c r="AV1079" s="62"/>
      <c r="AW1079" s="62"/>
      <c r="AX1079" s="62"/>
      <c r="AY1079" s="62"/>
      <c r="AZ1079" s="62"/>
      <c r="BA1079" s="62"/>
      <c r="BB1079" s="62"/>
      <c r="BC1079" s="62"/>
      <c r="BD1079" s="62"/>
      <c r="BE1079" s="62"/>
      <c r="BF1079" s="62"/>
      <c r="BG1079" s="62"/>
      <c r="BH1079" s="62"/>
      <c r="BI1079" s="62"/>
      <c r="BJ1079" s="62"/>
      <c r="BK1079" s="62"/>
      <c r="BL1079" s="62"/>
      <c r="BM1079" s="62"/>
    </row>
    <row r="1080" spans="1:65" s="53" customFormat="1" x14ac:dyDescent="0.2">
      <c r="A1080" s="2"/>
      <c r="B1080" s="2"/>
      <c r="C1080" s="62"/>
      <c r="D1080" s="62"/>
      <c r="E1080" s="62"/>
      <c r="F1080" s="62"/>
      <c r="G1080" s="62"/>
      <c r="H1080" s="62"/>
      <c r="I1080" s="62"/>
      <c r="J1080" s="62"/>
      <c r="K1080" s="62"/>
      <c r="L1080" s="62"/>
      <c r="M1080" s="62"/>
      <c r="N1080" s="62"/>
      <c r="O1080" s="62"/>
      <c r="P1080" s="62"/>
      <c r="Q1080" s="62"/>
      <c r="R1080" s="62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62"/>
      <c r="AE1080" s="317"/>
      <c r="AF1080" s="317"/>
      <c r="AG1080" s="317"/>
      <c r="AH1080" s="317"/>
      <c r="AI1080" s="317"/>
      <c r="AJ1080" s="317"/>
      <c r="AK1080" s="315"/>
      <c r="AL1080" s="62"/>
      <c r="AM1080" s="62"/>
      <c r="AN1080" s="62"/>
      <c r="AO1080" s="62"/>
      <c r="AP1080" s="62"/>
      <c r="AQ1080" s="62"/>
      <c r="AR1080" s="62"/>
      <c r="AS1080" s="62"/>
      <c r="AT1080" s="62"/>
      <c r="AU1080" s="62"/>
      <c r="AV1080" s="62"/>
      <c r="AW1080" s="62"/>
      <c r="AX1080" s="62"/>
      <c r="AY1080" s="62"/>
      <c r="AZ1080" s="62"/>
      <c r="BA1080" s="62"/>
      <c r="BB1080" s="62"/>
      <c r="BC1080" s="62"/>
      <c r="BD1080" s="62"/>
      <c r="BE1080" s="62"/>
      <c r="BF1080" s="62"/>
      <c r="BG1080" s="62"/>
      <c r="BH1080" s="62"/>
      <c r="BI1080" s="62"/>
      <c r="BJ1080" s="62"/>
      <c r="BK1080" s="62"/>
      <c r="BL1080" s="62"/>
      <c r="BM1080" s="62"/>
    </row>
    <row r="1081" spans="1:65" s="53" customFormat="1" x14ac:dyDescent="0.2">
      <c r="A1081" s="2"/>
      <c r="B1081" s="2"/>
      <c r="C1081" s="62"/>
      <c r="D1081" s="62"/>
      <c r="E1081" s="62"/>
      <c r="F1081" s="62"/>
      <c r="G1081" s="62"/>
      <c r="H1081" s="62"/>
      <c r="I1081" s="62"/>
      <c r="J1081" s="62"/>
      <c r="K1081" s="62"/>
      <c r="L1081" s="62"/>
      <c r="M1081" s="62"/>
      <c r="N1081" s="62"/>
      <c r="O1081" s="62"/>
      <c r="P1081" s="62"/>
      <c r="Q1081" s="62"/>
      <c r="R1081" s="62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62"/>
      <c r="AE1081" s="317"/>
      <c r="AF1081" s="317"/>
      <c r="AG1081" s="317"/>
      <c r="AH1081" s="317"/>
      <c r="AI1081" s="317"/>
      <c r="AJ1081" s="317"/>
      <c r="AK1081" s="315"/>
      <c r="AL1081" s="62"/>
      <c r="AM1081" s="62"/>
      <c r="AN1081" s="62"/>
      <c r="AO1081" s="62"/>
      <c r="AP1081" s="62"/>
      <c r="AQ1081" s="62"/>
      <c r="AR1081" s="62"/>
      <c r="AS1081" s="62"/>
      <c r="AT1081" s="62"/>
      <c r="AU1081" s="62"/>
      <c r="AV1081" s="62"/>
      <c r="AW1081" s="62"/>
      <c r="AX1081" s="62"/>
      <c r="AY1081" s="62"/>
      <c r="AZ1081" s="62"/>
      <c r="BA1081" s="62"/>
      <c r="BB1081" s="62"/>
      <c r="BC1081" s="62"/>
      <c r="BD1081" s="62"/>
      <c r="BE1081" s="62"/>
      <c r="BF1081" s="62"/>
      <c r="BG1081" s="62"/>
      <c r="BH1081" s="62"/>
      <c r="BI1081" s="62"/>
      <c r="BJ1081" s="62"/>
      <c r="BK1081" s="62"/>
      <c r="BL1081" s="62"/>
      <c r="BM1081" s="62"/>
    </row>
    <row r="1082" spans="1:65" s="53" customFormat="1" x14ac:dyDescent="0.2">
      <c r="A1082" s="2"/>
      <c r="B1082" s="2"/>
      <c r="C1082" s="62"/>
      <c r="D1082" s="62"/>
      <c r="E1082" s="62"/>
      <c r="F1082" s="62"/>
      <c r="G1082" s="62"/>
      <c r="H1082" s="62"/>
      <c r="I1082" s="62"/>
      <c r="J1082" s="62"/>
      <c r="K1082" s="62"/>
      <c r="L1082" s="62"/>
      <c r="M1082" s="62"/>
      <c r="N1082" s="62"/>
      <c r="O1082" s="62"/>
      <c r="P1082" s="62"/>
      <c r="Q1082" s="62"/>
      <c r="R1082" s="62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62"/>
      <c r="AE1082" s="317"/>
      <c r="AF1082" s="317"/>
      <c r="AG1082" s="317"/>
      <c r="AH1082" s="317"/>
      <c r="AI1082" s="317"/>
      <c r="AJ1082" s="317"/>
      <c r="AK1082" s="315"/>
      <c r="AL1082" s="62"/>
      <c r="AM1082" s="62"/>
      <c r="AN1082" s="62"/>
      <c r="AO1082" s="62"/>
      <c r="AP1082" s="62"/>
      <c r="AQ1082" s="62"/>
      <c r="AR1082" s="62"/>
      <c r="AS1082" s="62"/>
      <c r="AT1082" s="62"/>
      <c r="AU1082" s="62"/>
      <c r="AV1082" s="62"/>
      <c r="AW1082" s="62"/>
      <c r="AX1082" s="62"/>
      <c r="AY1082" s="62"/>
      <c r="AZ1082" s="62"/>
      <c r="BA1082" s="62"/>
      <c r="BB1082" s="62"/>
      <c r="BC1082" s="62"/>
      <c r="BD1082" s="62"/>
      <c r="BE1082" s="62"/>
      <c r="BF1082" s="62"/>
      <c r="BG1082" s="62"/>
      <c r="BH1082" s="62"/>
      <c r="BI1082" s="62"/>
      <c r="BJ1082" s="62"/>
      <c r="BK1082" s="62"/>
      <c r="BL1082" s="62"/>
      <c r="BM1082" s="62"/>
    </row>
    <row r="1083" spans="1:65" s="53" customFormat="1" x14ac:dyDescent="0.2">
      <c r="A1083" s="2"/>
      <c r="B1083" s="2"/>
      <c r="C1083" s="62"/>
      <c r="D1083" s="62"/>
      <c r="E1083" s="62"/>
      <c r="F1083" s="62"/>
      <c r="G1083" s="62"/>
      <c r="H1083" s="62"/>
      <c r="I1083" s="62"/>
      <c r="J1083" s="62"/>
      <c r="K1083" s="62"/>
      <c r="L1083" s="62"/>
      <c r="M1083" s="62"/>
      <c r="N1083" s="62"/>
      <c r="O1083" s="62"/>
      <c r="P1083" s="62"/>
      <c r="Q1083" s="62"/>
      <c r="R1083" s="62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62"/>
      <c r="AE1083" s="317"/>
      <c r="AF1083" s="317"/>
      <c r="AG1083" s="317"/>
      <c r="AH1083" s="317"/>
      <c r="AI1083" s="317"/>
      <c r="AJ1083" s="317"/>
      <c r="AK1083" s="315"/>
      <c r="AL1083" s="62"/>
      <c r="AM1083" s="62"/>
      <c r="AN1083" s="62"/>
      <c r="AO1083" s="62"/>
      <c r="AP1083" s="62"/>
      <c r="AQ1083" s="62"/>
      <c r="AR1083" s="62"/>
      <c r="AS1083" s="62"/>
      <c r="AT1083" s="62"/>
      <c r="AU1083" s="62"/>
      <c r="AV1083" s="62"/>
      <c r="AW1083" s="62"/>
      <c r="AX1083" s="62"/>
      <c r="AY1083" s="62"/>
      <c r="AZ1083" s="62"/>
      <c r="BA1083" s="62"/>
      <c r="BB1083" s="62"/>
      <c r="BC1083" s="62"/>
      <c r="BD1083" s="62"/>
      <c r="BE1083" s="62"/>
      <c r="BF1083" s="62"/>
      <c r="BG1083" s="62"/>
      <c r="BH1083" s="62"/>
      <c r="BI1083" s="62"/>
      <c r="BJ1083" s="62"/>
      <c r="BK1083" s="62"/>
      <c r="BL1083" s="62"/>
      <c r="BM1083" s="62"/>
    </row>
    <row r="1084" spans="1:65" s="53" customFormat="1" x14ac:dyDescent="0.2">
      <c r="A1084" s="2"/>
      <c r="B1084" s="2"/>
      <c r="C1084" s="62"/>
      <c r="D1084" s="62"/>
      <c r="E1084" s="62"/>
      <c r="F1084" s="62"/>
      <c r="G1084" s="62"/>
      <c r="H1084" s="62"/>
      <c r="I1084" s="62"/>
      <c r="J1084" s="62"/>
      <c r="K1084" s="62"/>
      <c r="L1084" s="62"/>
      <c r="M1084" s="62"/>
      <c r="N1084" s="62"/>
      <c r="O1084" s="62"/>
      <c r="P1084" s="62"/>
      <c r="Q1084" s="62"/>
      <c r="R1084" s="62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62"/>
      <c r="AE1084" s="317"/>
      <c r="AF1084" s="317"/>
      <c r="AG1084" s="317"/>
      <c r="AH1084" s="317"/>
      <c r="AI1084" s="317"/>
      <c r="AJ1084" s="317"/>
      <c r="AK1084" s="315"/>
      <c r="AL1084" s="62"/>
      <c r="AM1084" s="62"/>
      <c r="AN1084" s="62"/>
      <c r="AO1084" s="62"/>
      <c r="AP1084" s="62"/>
      <c r="AQ1084" s="62"/>
      <c r="AR1084" s="62"/>
      <c r="AS1084" s="62"/>
      <c r="AT1084" s="62"/>
      <c r="AU1084" s="62"/>
      <c r="AV1084" s="62"/>
      <c r="AW1084" s="62"/>
      <c r="AX1084" s="62"/>
      <c r="AY1084" s="62"/>
      <c r="AZ1084" s="62"/>
      <c r="BA1084" s="62"/>
      <c r="BB1084" s="62"/>
      <c r="BC1084" s="62"/>
      <c r="BD1084" s="62"/>
      <c r="BE1084" s="62"/>
      <c r="BF1084" s="62"/>
      <c r="BG1084" s="62"/>
      <c r="BH1084" s="62"/>
      <c r="BI1084" s="62"/>
      <c r="BJ1084" s="62"/>
      <c r="BK1084" s="62"/>
      <c r="BL1084" s="62"/>
      <c r="BM1084" s="62"/>
    </row>
    <row r="1085" spans="1:65" s="53" customFormat="1" x14ac:dyDescent="0.2">
      <c r="A1085" s="2"/>
      <c r="B1085" s="2"/>
      <c r="C1085" s="62"/>
      <c r="D1085" s="62"/>
      <c r="E1085" s="62"/>
      <c r="F1085" s="62"/>
      <c r="G1085" s="62"/>
      <c r="H1085" s="62"/>
      <c r="I1085" s="62"/>
      <c r="J1085" s="62"/>
      <c r="K1085" s="62"/>
      <c r="L1085" s="62"/>
      <c r="M1085" s="62"/>
      <c r="N1085" s="62"/>
      <c r="O1085" s="62"/>
      <c r="P1085" s="62"/>
      <c r="Q1085" s="62"/>
      <c r="R1085" s="62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62"/>
      <c r="AE1085" s="317"/>
      <c r="AF1085" s="317"/>
      <c r="AG1085" s="317"/>
      <c r="AH1085" s="317"/>
      <c r="AI1085" s="317"/>
      <c r="AJ1085" s="317"/>
      <c r="AK1085" s="315"/>
      <c r="AL1085" s="62"/>
      <c r="AM1085" s="62"/>
      <c r="AN1085" s="62"/>
      <c r="AO1085" s="62"/>
      <c r="AP1085" s="62"/>
      <c r="AQ1085" s="62"/>
      <c r="AR1085" s="62"/>
      <c r="AS1085" s="62"/>
      <c r="AT1085" s="62"/>
      <c r="AU1085" s="62"/>
      <c r="AV1085" s="62"/>
      <c r="AW1085" s="62"/>
      <c r="AX1085" s="62"/>
      <c r="AY1085" s="62"/>
      <c r="AZ1085" s="62"/>
      <c r="BA1085" s="62"/>
      <c r="BB1085" s="62"/>
      <c r="BC1085" s="62"/>
      <c r="BD1085" s="62"/>
      <c r="BE1085" s="62"/>
      <c r="BF1085" s="62"/>
      <c r="BG1085" s="62"/>
      <c r="BH1085" s="62"/>
      <c r="BI1085" s="62"/>
      <c r="BJ1085" s="62"/>
      <c r="BK1085" s="62"/>
      <c r="BL1085" s="62"/>
      <c r="BM1085" s="62"/>
    </row>
    <row r="1086" spans="1:65" s="53" customFormat="1" x14ac:dyDescent="0.2">
      <c r="A1086" s="2"/>
      <c r="B1086" s="2"/>
      <c r="C1086" s="62"/>
      <c r="D1086" s="62"/>
      <c r="E1086" s="62"/>
      <c r="F1086" s="62"/>
      <c r="G1086" s="62"/>
      <c r="H1086" s="62"/>
      <c r="I1086" s="62"/>
      <c r="J1086" s="62"/>
      <c r="K1086" s="62"/>
      <c r="L1086" s="62"/>
      <c r="M1086" s="62"/>
      <c r="N1086" s="62"/>
      <c r="O1086" s="62"/>
      <c r="P1086" s="62"/>
      <c r="Q1086" s="62"/>
      <c r="R1086" s="62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62"/>
      <c r="AE1086" s="317"/>
      <c r="AF1086" s="317"/>
      <c r="AG1086" s="317"/>
      <c r="AH1086" s="317"/>
      <c r="AI1086" s="317"/>
      <c r="AJ1086" s="317"/>
      <c r="AK1086" s="315"/>
      <c r="AL1086" s="62"/>
      <c r="AM1086" s="62"/>
      <c r="AN1086" s="62"/>
      <c r="AO1086" s="62"/>
      <c r="AP1086" s="62"/>
      <c r="AQ1086" s="62"/>
      <c r="AR1086" s="62"/>
      <c r="AS1086" s="62"/>
      <c r="AT1086" s="62"/>
      <c r="AU1086" s="62"/>
      <c r="AV1086" s="62"/>
      <c r="AW1086" s="62"/>
      <c r="AX1086" s="62"/>
      <c r="AY1086" s="62"/>
      <c r="AZ1086" s="62"/>
      <c r="BA1086" s="62"/>
      <c r="BB1086" s="62"/>
      <c r="BC1086" s="62"/>
      <c r="BD1086" s="62"/>
      <c r="BE1086" s="62"/>
      <c r="BF1086" s="62"/>
      <c r="BG1086" s="62"/>
      <c r="BH1086" s="62"/>
      <c r="BI1086" s="62"/>
      <c r="BJ1086" s="62"/>
      <c r="BK1086" s="62"/>
      <c r="BL1086" s="62"/>
      <c r="BM1086" s="62"/>
    </row>
    <row r="1087" spans="1:65" s="53" customFormat="1" x14ac:dyDescent="0.2">
      <c r="A1087" s="2"/>
      <c r="B1087" s="2"/>
      <c r="C1087" s="62"/>
      <c r="D1087" s="62"/>
      <c r="E1087" s="62"/>
      <c r="F1087" s="62"/>
      <c r="G1087" s="62"/>
      <c r="H1087" s="62"/>
      <c r="I1087" s="62"/>
      <c r="J1087" s="62"/>
      <c r="K1087" s="62"/>
      <c r="L1087" s="62"/>
      <c r="M1087" s="62"/>
      <c r="N1087" s="62"/>
      <c r="O1087" s="62"/>
      <c r="P1087" s="62"/>
      <c r="Q1087" s="62"/>
      <c r="R1087" s="62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62"/>
      <c r="AE1087" s="317"/>
      <c r="AF1087" s="317"/>
      <c r="AG1087" s="317"/>
      <c r="AH1087" s="317"/>
      <c r="AI1087" s="317"/>
      <c r="AJ1087" s="317"/>
      <c r="AK1087" s="315"/>
      <c r="AL1087" s="62"/>
      <c r="AM1087" s="62"/>
      <c r="AN1087" s="62"/>
      <c r="AO1087" s="62"/>
      <c r="AP1087" s="62"/>
      <c r="AQ1087" s="62"/>
      <c r="AR1087" s="62"/>
      <c r="AS1087" s="62"/>
      <c r="AT1087" s="62"/>
      <c r="AU1087" s="62"/>
      <c r="AV1087" s="62"/>
      <c r="AW1087" s="62"/>
      <c r="AX1087" s="62"/>
      <c r="AY1087" s="62"/>
      <c r="AZ1087" s="62"/>
      <c r="BA1087" s="62"/>
      <c r="BB1087" s="62"/>
      <c r="BC1087" s="62"/>
      <c r="BD1087" s="62"/>
      <c r="BE1087" s="62"/>
      <c r="BF1087" s="62"/>
      <c r="BG1087" s="62"/>
      <c r="BH1087" s="62"/>
      <c r="BI1087" s="62"/>
      <c r="BJ1087" s="62"/>
      <c r="BK1087" s="62"/>
      <c r="BL1087" s="62"/>
      <c r="BM1087" s="62"/>
    </row>
    <row r="1088" spans="1:65" s="53" customFormat="1" x14ac:dyDescent="0.2">
      <c r="A1088" s="2"/>
      <c r="B1088" s="2"/>
      <c r="C1088" s="62"/>
      <c r="D1088" s="62"/>
      <c r="E1088" s="62"/>
      <c r="F1088" s="62"/>
      <c r="G1088" s="62"/>
      <c r="H1088" s="62"/>
      <c r="I1088" s="62"/>
      <c r="J1088" s="62"/>
      <c r="K1088" s="62"/>
      <c r="L1088" s="62"/>
      <c r="M1088" s="62"/>
      <c r="N1088" s="62"/>
      <c r="O1088" s="62"/>
      <c r="P1088" s="62"/>
      <c r="Q1088" s="62"/>
      <c r="R1088" s="62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62"/>
      <c r="AE1088" s="317"/>
      <c r="AF1088" s="317"/>
      <c r="AG1088" s="317"/>
      <c r="AH1088" s="317"/>
      <c r="AI1088" s="317"/>
      <c r="AJ1088" s="317"/>
      <c r="AK1088" s="315"/>
      <c r="AL1088" s="62"/>
      <c r="AM1088" s="62"/>
      <c r="AN1088" s="62"/>
      <c r="AO1088" s="62"/>
      <c r="AP1088" s="62"/>
      <c r="AQ1088" s="62"/>
      <c r="AR1088" s="62"/>
      <c r="AS1088" s="62"/>
      <c r="AT1088" s="62"/>
      <c r="AU1088" s="62"/>
      <c r="AV1088" s="62"/>
      <c r="AW1088" s="62"/>
      <c r="AX1088" s="62"/>
      <c r="AY1088" s="62"/>
      <c r="AZ1088" s="62"/>
      <c r="BA1088" s="62"/>
      <c r="BB1088" s="62"/>
      <c r="BC1088" s="62"/>
      <c r="BD1088" s="62"/>
      <c r="BE1088" s="62"/>
      <c r="BF1088" s="62"/>
      <c r="BG1088" s="62"/>
      <c r="BH1088" s="62"/>
      <c r="BI1088" s="62"/>
      <c r="BJ1088" s="62"/>
      <c r="BK1088" s="62"/>
      <c r="BL1088" s="62"/>
      <c r="BM1088" s="62"/>
    </row>
    <row r="1089" spans="1:65" s="53" customFormat="1" x14ac:dyDescent="0.2">
      <c r="A1089" s="2"/>
      <c r="B1089" s="2"/>
      <c r="C1089" s="62"/>
      <c r="D1089" s="62"/>
      <c r="E1089" s="62"/>
      <c r="F1089" s="62"/>
      <c r="G1089" s="62"/>
      <c r="H1089" s="62"/>
      <c r="I1089" s="62"/>
      <c r="J1089" s="62"/>
      <c r="K1089" s="62"/>
      <c r="L1089" s="62"/>
      <c r="M1089" s="62"/>
      <c r="N1089" s="62"/>
      <c r="O1089" s="62"/>
      <c r="P1089" s="62"/>
      <c r="Q1089" s="62"/>
      <c r="R1089" s="62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62"/>
      <c r="AE1089" s="317"/>
      <c r="AF1089" s="317"/>
      <c r="AG1089" s="317"/>
      <c r="AH1089" s="317"/>
      <c r="AI1089" s="317"/>
      <c r="AJ1089" s="317"/>
      <c r="AK1089" s="315"/>
      <c r="AL1089" s="62"/>
      <c r="AM1089" s="62"/>
      <c r="AN1089" s="62"/>
      <c r="AO1089" s="62"/>
      <c r="AP1089" s="62"/>
      <c r="AQ1089" s="62"/>
      <c r="AR1089" s="62"/>
      <c r="AS1089" s="62"/>
      <c r="AT1089" s="62"/>
      <c r="AU1089" s="62"/>
      <c r="AV1089" s="62"/>
      <c r="AW1089" s="62"/>
      <c r="AX1089" s="62"/>
      <c r="AY1089" s="62"/>
      <c r="AZ1089" s="62"/>
      <c r="BA1089" s="62"/>
      <c r="BB1089" s="62"/>
      <c r="BC1089" s="62"/>
      <c r="BD1089" s="62"/>
      <c r="BE1089" s="62"/>
      <c r="BF1089" s="62"/>
      <c r="BG1089" s="62"/>
      <c r="BH1089" s="62"/>
      <c r="BI1089" s="62"/>
      <c r="BJ1089" s="62"/>
      <c r="BK1089" s="62"/>
      <c r="BL1089" s="62"/>
      <c r="BM1089" s="62"/>
    </row>
    <row r="1090" spans="1:65" s="53" customFormat="1" x14ac:dyDescent="0.2">
      <c r="A1090" s="2"/>
      <c r="B1090" s="2"/>
      <c r="C1090" s="62"/>
      <c r="D1090" s="62"/>
      <c r="E1090" s="62"/>
      <c r="F1090" s="62"/>
      <c r="G1090" s="62"/>
      <c r="H1090" s="62"/>
      <c r="I1090" s="62"/>
      <c r="J1090" s="62"/>
      <c r="K1090" s="62"/>
      <c r="L1090" s="62"/>
      <c r="M1090" s="62"/>
      <c r="N1090" s="62"/>
      <c r="O1090" s="62"/>
      <c r="P1090" s="62"/>
      <c r="Q1090" s="62"/>
      <c r="R1090" s="62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62"/>
      <c r="AE1090" s="317"/>
      <c r="AF1090" s="317"/>
      <c r="AG1090" s="317"/>
      <c r="AH1090" s="317"/>
      <c r="AI1090" s="317"/>
      <c r="AJ1090" s="317"/>
      <c r="AK1090" s="315"/>
      <c r="AL1090" s="62"/>
      <c r="AM1090" s="62"/>
      <c r="AN1090" s="62"/>
      <c r="AO1090" s="62"/>
      <c r="AP1090" s="62"/>
      <c r="AQ1090" s="62"/>
      <c r="AR1090" s="62"/>
      <c r="AS1090" s="62"/>
      <c r="AT1090" s="62"/>
      <c r="AU1090" s="62"/>
      <c r="AV1090" s="62"/>
      <c r="AW1090" s="62"/>
      <c r="AX1090" s="62"/>
      <c r="AY1090" s="62"/>
      <c r="AZ1090" s="62"/>
      <c r="BA1090" s="62"/>
      <c r="BB1090" s="62"/>
      <c r="BC1090" s="62"/>
      <c r="BD1090" s="62"/>
      <c r="BE1090" s="62"/>
      <c r="BF1090" s="62"/>
      <c r="BG1090" s="62"/>
      <c r="BH1090" s="62"/>
      <c r="BI1090" s="62"/>
      <c r="BJ1090" s="62"/>
      <c r="BK1090" s="62"/>
      <c r="BL1090" s="62"/>
      <c r="BM1090" s="62"/>
    </row>
    <row r="1091" spans="1:65" s="53" customFormat="1" x14ac:dyDescent="0.2">
      <c r="A1091" s="2"/>
      <c r="B1091" s="2"/>
      <c r="C1091" s="62"/>
      <c r="D1091" s="62"/>
      <c r="E1091" s="62"/>
      <c r="F1091" s="62"/>
      <c r="G1091" s="62"/>
      <c r="H1091" s="62"/>
      <c r="I1091" s="62"/>
      <c r="J1091" s="62"/>
      <c r="K1091" s="62"/>
      <c r="L1091" s="62"/>
      <c r="M1091" s="62"/>
      <c r="N1091" s="62"/>
      <c r="O1091" s="62"/>
      <c r="P1091" s="62"/>
      <c r="Q1091" s="62"/>
      <c r="R1091" s="62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62"/>
      <c r="AE1091" s="317"/>
      <c r="AF1091" s="317"/>
      <c r="AG1091" s="317"/>
      <c r="AH1091" s="317"/>
      <c r="AI1091" s="317"/>
      <c r="AJ1091" s="317"/>
      <c r="AK1091" s="315"/>
      <c r="AL1091" s="62"/>
      <c r="AM1091" s="62"/>
      <c r="AN1091" s="62"/>
      <c r="AO1091" s="62"/>
      <c r="AP1091" s="62"/>
      <c r="AQ1091" s="62"/>
      <c r="AR1091" s="62"/>
      <c r="AS1091" s="62"/>
      <c r="AT1091" s="62"/>
      <c r="AU1091" s="62"/>
      <c r="AV1091" s="62"/>
      <c r="AW1091" s="62"/>
      <c r="AX1091" s="62"/>
      <c r="AY1091" s="62"/>
      <c r="AZ1091" s="62"/>
      <c r="BA1091" s="62"/>
      <c r="BB1091" s="62"/>
      <c r="BC1091" s="62"/>
      <c r="BD1091" s="62"/>
      <c r="BE1091" s="62"/>
      <c r="BF1091" s="62"/>
      <c r="BG1091" s="62"/>
      <c r="BH1091" s="62"/>
      <c r="BI1091" s="62"/>
      <c r="BJ1091" s="62"/>
      <c r="BK1091" s="62"/>
      <c r="BL1091" s="62"/>
      <c r="BM1091" s="62"/>
    </row>
    <row r="1092" spans="1:65" s="53" customFormat="1" x14ac:dyDescent="0.2">
      <c r="A1092" s="2"/>
      <c r="B1092" s="2"/>
      <c r="C1092" s="62"/>
      <c r="D1092" s="62"/>
      <c r="E1092" s="62"/>
      <c r="F1092" s="62"/>
      <c r="G1092" s="62"/>
      <c r="H1092" s="62"/>
      <c r="I1092" s="62"/>
      <c r="J1092" s="62"/>
      <c r="K1092" s="62"/>
      <c r="L1092" s="62"/>
      <c r="M1092" s="62"/>
      <c r="N1092" s="62"/>
      <c r="O1092" s="62"/>
      <c r="P1092" s="62"/>
      <c r="Q1092" s="62"/>
      <c r="R1092" s="62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62"/>
      <c r="AE1092" s="317"/>
      <c r="AF1092" s="317"/>
      <c r="AG1092" s="317"/>
      <c r="AH1092" s="317"/>
      <c r="AI1092" s="317"/>
      <c r="AJ1092" s="317"/>
      <c r="AK1092" s="315"/>
      <c r="AL1092" s="62"/>
      <c r="AM1092" s="62"/>
      <c r="AN1092" s="62"/>
      <c r="AO1092" s="62"/>
      <c r="AP1092" s="62"/>
      <c r="AQ1092" s="62"/>
      <c r="AR1092" s="62"/>
      <c r="AS1092" s="62"/>
      <c r="AT1092" s="62"/>
      <c r="AU1092" s="62"/>
      <c r="AV1092" s="62"/>
      <c r="AW1092" s="62"/>
      <c r="AX1092" s="62"/>
      <c r="AY1092" s="62"/>
      <c r="AZ1092" s="62"/>
      <c r="BA1092" s="62"/>
      <c r="BB1092" s="62"/>
      <c r="BC1092" s="62"/>
      <c r="BD1092" s="62"/>
      <c r="BE1092" s="62"/>
      <c r="BF1092" s="62"/>
      <c r="BG1092" s="62"/>
      <c r="BH1092" s="62"/>
      <c r="BI1092" s="62"/>
      <c r="BJ1092" s="62"/>
      <c r="BK1092" s="62"/>
      <c r="BL1092" s="62"/>
      <c r="BM1092" s="62"/>
    </row>
    <row r="1093" spans="1:65" s="53" customFormat="1" x14ac:dyDescent="0.2">
      <c r="A1093" s="2"/>
      <c r="B1093" s="2"/>
      <c r="C1093" s="62"/>
      <c r="D1093" s="62"/>
      <c r="E1093" s="62"/>
      <c r="F1093" s="62"/>
      <c r="G1093" s="62"/>
      <c r="H1093" s="62"/>
      <c r="I1093" s="62"/>
      <c r="J1093" s="62"/>
      <c r="K1093" s="62"/>
      <c r="L1093" s="62"/>
      <c r="M1093" s="62"/>
      <c r="N1093" s="62"/>
      <c r="O1093" s="62"/>
      <c r="P1093" s="62"/>
      <c r="Q1093" s="62"/>
      <c r="R1093" s="62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62"/>
      <c r="AE1093" s="317"/>
      <c r="AF1093" s="317"/>
      <c r="AG1093" s="317"/>
      <c r="AH1093" s="317"/>
      <c r="AI1093" s="317"/>
      <c r="AJ1093" s="317"/>
      <c r="AK1093" s="315"/>
      <c r="AL1093" s="62"/>
      <c r="AM1093" s="62"/>
      <c r="AN1093" s="62"/>
      <c r="AO1093" s="62"/>
      <c r="AP1093" s="62"/>
      <c r="AQ1093" s="62"/>
      <c r="AR1093" s="62"/>
      <c r="AS1093" s="62"/>
      <c r="AT1093" s="62"/>
      <c r="AU1093" s="62"/>
      <c r="AV1093" s="62"/>
      <c r="AW1093" s="62"/>
      <c r="AX1093" s="62"/>
      <c r="AY1093" s="62"/>
      <c r="AZ1093" s="62"/>
      <c r="BA1093" s="62"/>
      <c r="BB1093" s="62"/>
      <c r="BC1093" s="62"/>
      <c r="BD1093" s="62"/>
      <c r="BE1093" s="62"/>
      <c r="BF1093" s="62"/>
      <c r="BG1093" s="62"/>
      <c r="BH1093" s="62"/>
      <c r="BI1093" s="62"/>
      <c r="BJ1093" s="62"/>
      <c r="BK1093" s="62"/>
      <c r="BL1093" s="62"/>
      <c r="BM1093" s="62"/>
    </row>
    <row r="1094" spans="1:65" s="53" customFormat="1" x14ac:dyDescent="0.2">
      <c r="A1094" s="2"/>
      <c r="B1094" s="2"/>
      <c r="C1094" s="62"/>
      <c r="D1094" s="62"/>
      <c r="E1094" s="62"/>
      <c r="F1094" s="62"/>
      <c r="G1094" s="62"/>
      <c r="H1094" s="62"/>
      <c r="I1094" s="62"/>
      <c r="J1094" s="62"/>
      <c r="K1094" s="62"/>
      <c r="L1094" s="62"/>
      <c r="M1094" s="62"/>
      <c r="N1094" s="62"/>
      <c r="O1094" s="62"/>
      <c r="P1094" s="62"/>
      <c r="Q1094" s="62"/>
      <c r="R1094" s="62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62"/>
      <c r="AE1094" s="317"/>
      <c r="AF1094" s="317"/>
      <c r="AG1094" s="317"/>
      <c r="AH1094" s="317"/>
      <c r="AI1094" s="317"/>
      <c r="AJ1094" s="317"/>
      <c r="AK1094" s="315"/>
      <c r="AL1094" s="62"/>
      <c r="AM1094" s="62"/>
      <c r="AN1094" s="62"/>
      <c r="AO1094" s="62"/>
      <c r="AP1094" s="62"/>
      <c r="AQ1094" s="62"/>
      <c r="AR1094" s="62"/>
      <c r="AS1094" s="62"/>
      <c r="AT1094" s="62"/>
      <c r="AU1094" s="62"/>
      <c r="AV1094" s="62"/>
      <c r="AW1094" s="62"/>
      <c r="AX1094" s="62"/>
      <c r="AY1094" s="62"/>
      <c r="AZ1094" s="62"/>
      <c r="BA1094" s="62"/>
      <c r="BB1094" s="62"/>
      <c r="BC1094" s="62"/>
      <c r="BD1094" s="62"/>
      <c r="BE1094" s="62"/>
      <c r="BF1094" s="62"/>
      <c r="BG1094" s="62"/>
      <c r="BH1094" s="62"/>
      <c r="BI1094" s="62"/>
      <c r="BJ1094" s="62"/>
      <c r="BK1094" s="62"/>
      <c r="BL1094" s="62"/>
      <c r="BM1094" s="62"/>
    </row>
    <row r="1095" spans="1:65" s="53" customFormat="1" x14ac:dyDescent="0.2">
      <c r="A1095" s="2"/>
      <c r="B1095" s="2"/>
      <c r="C1095" s="62"/>
      <c r="D1095" s="62"/>
      <c r="E1095" s="62"/>
      <c r="F1095" s="62"/>
      <c r="G1095" s="62"/>
      <c r="H1095" s="62"/>
      <c r="I1095" s="62"/>
      <c r="J1095" s="62"/>
      <c r="K1095" s="62"/>
      <c r="L1095" s="62"/>
      <c r="M1095" s="62"/>
      <c r="N1095" s="62"/>
      <c r="O1095" s="62"/>
      <c r="P1095" s="62"/>
      <c r="Q1095" s="62"/>
      <c r="R1095" s="62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62"/>
      <c r="AE1095" s="317"/>
      <c r="AF1095" s="317"/>
      <c r="AG1095" s="317"/>
      <c r="AH1095" s="317"/>
      <c r="AI1095" s="317"/>
      <c r="AJ1095" s="317"/>
      <c r="AK1095" s="315"/>
      <c r="AL1095" s="62"/>
      <c r="AM1095" s="62"/>
      <c r="AN1095" s="62"/>
      <c r="AO1095" s="62"/>
      <c r="AP1095" s="62"/>
      <c r="AQ1095" s="62"/>
      <c r="AR1095" s="62"/>
      <c r="AS1095" s="62"/>
      <c r="AT1095" s="62"/>
      <c r="AU1095" s="62"/>
      <c r="AV1095" s="62"/>
      <c r="AW1095" s="62"/>
      <c r="AX1095" s="62"/>
      <c r="AY1095" s="62"/>
      <c r="AZ1095" s="62"/>
      <c r="BA1095" s="62"/>
      <c r="BB1095" s="62"/>
      <c r="BC1095" s="62"/>
      <c r="BD1095" s="62"/>
      <c r="BE1095" s="62"/>
      <c r="BF1095" s="62"/>
      <c r="BG1095" s="62"/>
      <c r="BH1095" s="62"/>
      <c r="BI1095" s="62"/>
      <c r="BJ1095" s="62"/>
      <c r="BK1095" s="62"/>
      <c r="BL1095" s="62"/>
      <c r="BM1095" s="62"/>
    </row>
    <row r="1096" spans="1:65" s="53" customFormat="1" x14ac:dyDescent="0.2">
      <c r="A1096" s="2"/>
      <c r="B1096" s="2"/>
      <c r="C1096" s="62"/>
      <c r="D1096" s="62"/>
      <c r="E1096" s="62"/>
      <c r="F1096" s="62"/>
      <c r="G1096" s="62"/>
      <c r="H1096" s="62"/>
      <c r="I1096" s="62"/>
      <c r="J1096" s="62"/>
      <c r="K1096" s="62"/>
      <c r="L1096" s="62"/>
      <c r="M1096" s="62"/>
      <c r="N1096" s="62"/>
      <c r="O1096" s="62"/>
      <c r="P1096" s="62"/>
      <c r="Q1096" s="62"/>
      <c r="R1096" s="62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62"/>
      <c r="AE1096" s="317"/>
      <c r="AF1096" s="317"/>
      <c r="AG1096" s="317"/>
      <c r="AH1096" s="317"/>
      <c r="AI1096" s="317"/>
      <c r="AJ1096" s="317"/>
      <c r="AK1096" s="315"/>
      <c r="AL1096" s="62"/>
      <c r="AM1096" s="62"/>
      <c r="AN1096" s="62"/>
      <c r="AO1096" s="62"/>
      <c r="AP1096" s="62"/>
      <c r="AQ1096" s="62"/>
      <c r="AR1096" s="62"/>
      <c r="AS1096" s="62"/>
      <c r="AT1096" s="62"/>
      <c r="AU1096" s="62"/>
      <c r="AV1096" s="62"/>
      <c r="AW1096" s="62"/>
      <c r="AX1096" s="62"/>
      <c r="AY1096" s="62"/>
      <c r="AZ1096" s="62"/>
      <c r="BA1096" s="62"/>
      <c r="BB1096" s="62"/>
      <c r="BC1096" s="62"/>
      <c r="BD1096" s="62"/>
      <c r="BE1096" s="62"/>
      <c r="BF1096" s="62"/>
      <c r="BG1096" s="62"/>
      <c r="BH1096" s="62"/>
      <c r="BI1096" s="62"/>
      <c r="BJ1096" s="62"/>
      <c r="BK1096" s="62"/>
      <c r="BL1096" s="62"/>
      <c r="BM1096" s="62"/>
    </row>
    <row r="1097" spans="1:65" s="53" customFormat="1" x14ac:dyDescent="0.2">
      <c r="A1097" s="2"/>
      <c r="B1097" s="2"/>
      <c r="C1097" s="62"/>
      <c r="D1097" s="62"/>
      <c r="E1097" s="62"/>
      <c r="F1097" s="62"/>
      <c r="G1097" s="62"/>
      <c r="H1097" s="62"/>
      <c r="I1097" s="62"/>
      <c r="J1097" s="62"/>
      <c r="K1097" s="62"/>
      <c r="L1097" s="62"/>
      <c r="M1097" s="62"/>
      <c r="N1097" s="62"/>
      <c r="O1097" s="62"/>
      <c r="P1097" s="62"/>
      <c r="Q1097" s="62"/>
      <c r="R1097" s="62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62"/>
      <c r="AE1097" s="317"/>
      <c r="AF1097" s="317"/>
      <c r="AG1097" s="317"/>
      <c r="AH1097" s="317"/>
      <c r="AI1097" s="317"/>
      <c r="AJ1097" s="317"/>
      <c r="AK1097" s="315"/>
      <c r="AL1097" s="62"/>
      <c r="AM1097" s="62"/>
      <c r="AN1097" s="62"/>
      <c r="AO1097" s="62"/>
      <c r="AP1097" s="62"/>
      <c r="AQ1097" s="62"/>
      <c r="AR1097" s="62"/>
      <c r="AS1097" s="62"/>
      <c r="AT1097" s="62"/>
      <c r="AU1097" s="62"/>
      <c r="AV1097" s="62"/>
      <c r="AW1097" s="62"/>
      <c r="AX1097" s="62"/>
      <c r="AY1097" s="62"/>
      <c r="AZ1097" s="62"/>
      <c r="BA1097" s="62"/>
      <c r="BB1097" s="62"/>
      <c r="BC1097" s="62"/>
      <c r="BD1097" s="62"/>
      <c r="BE1097" s="62"/>
      <c r="BF1097" s="62"/>
      <c r="BG1097" s="62"/>
      <c r="BH1097" s="62"/>
      <c r="BI1097" s="62"/>
      <c r="BJ1097" s="62"/>
      <c r="BK1097" s="62"/>
      <c r="BL1097" s="62"/>
      <c r="BM1097" s="62"/>
    </row>
    <row r="1098" spans="1:65" s="53" customFormat="1" x14ac:dyDescent="0.2">
      <c r="A1098" s="2"/>
      <c r="B1098" s="2"/>
      <c r="C1098" s="62"/>
      <c r="D1098" s="62"/>
      <c r="E1098" s="62"/>
      <c r="F1098" s="62"/>
      <c r="G1098" s="62"/>
      <c r="H1098" s="62"/>
      <c r="I1098" s="62"/>
      <c r="J1098" s="62"/>
      <c r="K1098" s="62"/>
      <c r="L1098" s="62"/>
      <c r="M1098" s="62"/>
      <c r="N1098" s="62"/>
      <c r="O1098" s="62"/>
      <c r="P1098" s="62"/>
      <c r="Q1098" s="62"/>
      <c r="R1098" s="62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62"/>
      <c r="AE1098" s="317"/>
      <c r="AF1098" s="317"/>
      <c r="AG1098" s="317"/>
      <c r="AH1098" s="317"/>
      <c r="AI1098" s="317"/>
      <c r="AJ1098" s="317"/>
      <c r="AK1098" s="315"/>
      <c r="AL1098" s="62"/>
      <c r="AM1098" s="62"/>
      <c r="AN1098" s="62"/>
      <c r="AO1098" s="62"/>
      <c r="AP1098" s="62"/>
      <c r="AQ1098" s="62"/>
      <c r="AR1098" s="62"/>
      <c r="AS1098" s="62"/>
      <c r="AT1098" s="62"/>
      <c r="AU1098" s="62"/>
      <c r="AV1098" s="62"/>
      <c r="AW1098" s="62"/>
      <c r="AX1098" s="62"/>
      <c r="AY1098" s="62"/>
      <c r="AZ1098" s="62"/>
      <c r="BA1098" s="62"/>
      <c r="BB1098" s="62"/>
      <c r="BC1098" s="62"/>
      <c r="BD1098" s="62"/>
      <c r="BE1098" s="62"/>
      <c r="BF1098" s="62"/>
      <c r="BG1098" s="62"/>
      <c r="BH1098" s="62"/>
      <c r="BI1098" s="62"/>
      <c r="BJ1098" s="62"/>
      <c r="BK1098" s="62"/>
      <c r="BL1098" s="62"/>
      <c r="BM1098" s="62"/>
    </row>
    <row r="1099" spans="1:65" s="53" customFormat="1" x14ac:dyDescent="0.2">
      <c r="A1099" s="2"/>
      <c r="B1099" s="2"/>
      <c r="C1099" s="62"/>
      <c r="D1099" s="62"/>
      <c r="E1099" s="62"/>
      <c r="F1099" s="62"/>
      <c r="G1099" s="62"/>
      <c r="H1099" s="62"/>
      <c r="I1099" s="62"/>
      <c r="J1099" s="62"/>
      <c r="K1099" s="62"/>
      <c r="L1099" s="62"/>
      <c r="M1099" s="62"/>
      <c r="N1099" s="62"/>
      <c r="O1099" s="62"/>
      <c r="P1099" s="62"/>
      <c r="Q1099" s="62"/>
      <c r="R1099" s="62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62"/>
      <c r="AE1099" s="317"/>
      <c r="AF1099" s="317"/>
      <c r="AG1099" s="317"/>
      <c r="AH1099" s="317"/>
      <c r="AI1099" s="317"/>
      <c r="AJ1099" s="317"/>
      <c r="AK1099" s="315"/>
      <c r="AL1099" s="62"/>
      <c r="AM1099" s="62"/>
      <c r="AN1099" s="62"/>
      <c r="AO1099" s="62"/>
      <c r="AP1099" s="62"/>
      <c r="AQ1099" s="62"/>
      <c r="AR1099" s="62"/>
      <c r="AS1099" s="62"/>
      <c r="AT1099" s="62"/>
      <c r="AU1099" s="62"/>
      <c r="AV1099" s="62"/>
      <c r="AW1099" s="62"/>
      <c r="AX1099" s="62"/>
      <c r="AY1099" s="62"/>
      <c r="AZ1099" s="62"/>
      <c r="BA1099" s="62"/>
      <c r="BB1099" s="62"/>
      <c r="BC1099" s="62"/>
      <c r="BD1099" s="62"/>
      <c r="BE1099" s="62"/>
      <c r="BF1099" s="62"/>
      <c r="BG1099" s="62"/>
      <c r="BH1099" s="62"/>
      <c r="BI1099" s="62"/>
      <c r="BJ1099" s="62"/>
      <c r="BK1099" s="62"/>
      <c r="BL1099" s="62"/>
      <c r="BM1099" s="62"/>
    </row>
    <row r="1100" spans="1:65" s="53" customFormat="1" x14ac:dyDescent="0.2">
      <c r="A1100" s="2"/>
      <c r="B1100" s="2"/>
      <c r="C1100" s="62"/>
      <c r="D1100" s="62"/>
      <c r="E1100" s="62"/>
      <c r="F1100" s="62"/>
      <c r="G1100" s="62"/>
      <c r="H1100" s="62"/>
      <c r="I1100" s="62"/>
      <c r="J1100" s="62"/>
      <c r="K1100" s="62"/>
      <c r="L1100" s="62"/>
      <c r="M1100" s="62"/>
      <c r="N1100" s="62"/>
      <c r="O1100" s="62"/>
      <c r="P1100" s="62"/>
      <c r="Q1100" s="62"/>
      <c r="R1100" s="62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62"/>
      <c r="AE1100" s="317"/>
      <c r="AF1100" s="317"/>
      <c r="AG1100" s="317"/>
      <c r="AH1100" s="317"/>
      <c r="AI1100" s="317"/>
      <c r="AJ1100" s="317"/>
      <c r="AK1100" s="315"/>
      <c r="AL1100" s="62"/>
      <c r="AM1100" s="62"/>
      <c r="AN1100" s="62"/>
      <c r="AO1100" s="62"/>
      <c r="AP1100" s="62"/>
      <c r="AQ1100" s="62"/>
      <c r="AR1100" s="62"/>
      <c r="AS1100" s="62"/>
      <c r="AT1100" s="62"/>
      <c r="AU1100" s="62"/>
      <c r="AV1100" s="62"/>
      <c r="AW1100" s="62"/>
      <c r="AX1100" s="62"/>
      <c r="AY1100" s="62"/>
      <c r="AZ1100" s="62"/>
      <c r="BA1100" s="62"/>
      <c r="BB1100" s="62"/>
      <c r="BC1100" s="62"/>
      <c r="BD1100" s="62"/>
      <c r="BE1100" s="62"/>
      <c r="BF1100" s="62"/>
      <c r="BG1100" s="62"/>
      <c r="BH1100" s="62"/>
      <c r="BI1100" s="62"/>
      <c r="BJ1100" s="62"/>
      <c r="BK1100" s="62"/>
      <c r="BL1100" s="62"/>
      <c r="BM1100" s="62"/>
    </row>
    <row r="1101" spans="1:65" s="53" customFormat="1" x14ac:dyDescent="0.2">
      <c r="A1101" s="2"/>
      <c r="B1101" s="2"/>
      <c r="C1101" s="62"/>
      <c r="D1101" s="62"/>
      <c r="E1101" s="62"/>
      <c r="F1101" s="62"/>
      <c r="G1101" s="62"/>
      <c r="H1101" s="62"/>
      <c r="I1101" s="62"/>
      <c r="J1101" s="62"/>
      <c r="K1101" s="62"/>
      <c r="L1101" s="62"/>
      <c r="M1101" s="62"/>
      <c r="N1101" s="62"/>
      <c r="O1101" s="62"/>
      <c r="P1101" s="62"/>
      <c r="Q1101" s="62"/>
      <c r="R1101" s="62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62"/>
      <c r="AE1101" s="317"/>
      <c r="AF1101" s="317"/>
      <c r="AG1101" s="317"/>
      <c r="AH1101" s="317"/>
      <c r="AI1101" s="317"/>
      <c r="AJ1101" s="317"/>
      <c r="AK1101" s="315"/>
      <c r="AL1101" s="62"/>
      <c r="AM1101" s="62"/>
      <c r="AN1101" s="62"/>
      <c r="AO1101" s="62"/>
      <c r="AP1101" s="62"/>
      <c r="AQ1101" s="62"/>
      <c r="AR1101" s="62"/>
      <c r="AS1101" s="62"/>
      <c r="AT1101" s="62"/>
      <c r="AU1101" s="62"/>
      <c r="AV1101" s="62"/>
      <c r="AW1101" s="62"/>
      <c r="AX1101" s="62"/>
      <c r="AY1101" s="62"/>
      <c r="AZ1101" s="62"/>
      <c r="BA1101" s="62"/>
      <c r="BB1101" s="62"/>
      <c r="BC1101" s="62"/>
      <c r="BD1101" s="62"/>
      <c r="BE1101" s="62"/>
      <c r="BF1101" s="62"/>
      <c r="BG1101" s="62"/>
      <c r="BH1101" s="62"/>
      <c r="BI1101" s="62"/>
      <c r="BJ1101" s="62"/>
      <c r="BK1101" s="62"/>
      <c r="BL1101" s="62"/>
      <c r="BM1101" s="62"/>
    </row>
    <row r="1102" spans="1:65" s="53" customFormat="1" x14ac:dyDescent="0.2">
      <c r="A1102" s="2"/>
      <c r="B1102" s="2"/>
      <c r="C1102" s="62"/>
      <c r="D1102" s="62"/>
      <c r="E1102" s="62"/>
      <c r="F1102" s="62"/>
      <c r="G1102" s="62"/>
      <c r="H1102" s="62"/>
      <c r="I1102" s="62"/>
      <c r="J1102" s="62"/>
      <c r="K1102" s="62"/>
      <c r="L1102" s="62"/>
      <c r="M1102" s="62"/>
      <c r="N1102" s="62"/>
      <c r="O1102" s="62"/>
      <c r="P1102" s="62"/>
      <c r="Q1102" s="62"/>
      <c r="R1102" s="62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62"/>
      <c r="AE1102" s="317"/>
      <c r="AF1102" s="317"/>
      <c r="AG1102" s="317"/>
      <c r="AH1102" s="317"/>
      <c r="AI1102" s="317"/>
      <c r="AJ1102" s="317"/>
      <c r="AK1102" s="315"/>
      <c r="AL1102" s="62"/>
      <c r="AM1102" s="62"/>
      <c r="AN1102" s="62"/>
      <c r="AO1102" s="62"/>
      <c r="AP1102" s="62"/>
      <c r="AQ1102" s="62"/>
      <c r="AR1102" s="62"/>
      <c r="AS1102" s="62"/>
      <c r="AT1102" s="62"/>
      <c r="AU1102" s="62"/>
      <c r="AV1102" s="62"/>
      <c r="AW1102" s="62"/>
      <c r="AX1102" s="62"/>
      <c r="AY1102" s="62"/>
      <c r="AZ1102" s="62"/>
      <c r="BA1102" s="62"/>
      <c r="BB1102" s="62"/>
      <c r="BC1102" s="62"/>
      <c r="BD1102" s="62"/>
      <c r="BE1102" s="62"/>
      <c r="BF1102" s="62"/>
      <c r="BG1102" s="62"/>
      <c r="BH1102" s="62"/>
      <c r="BI1102" s="62"/>
      <c r="BJ1102" s="62"/>
      <c r="BK1102" s="62"/>
      <c r="BL1102" s="62"/>
      <c r="BM1102" s="62"/>
    </row>
    <row r="1103" spans="1:65" s="53" customFormat="1" x14ac:dyDescent="0.2">
      <c r="A1103" s="2"/>
      <c r="B1103" s="2"/>
      <c r="C1103" s="62"/>
      <c r="D1103" s="62"/>
      <c r="E1103" s="62"/>
      <c r="F1103" s="62"/>
      <c r="G1103" s="62"/>
      <c r="H1103" s="62"/>
      <c r="I1103" s="62"/>
      <c r="J1103" s="62"/>
      <c r="K1103" s="62"/>
      <c r="L1103" s="62"/>
      <c r="M1103" s="62"/>
      <c r="N1103" s="62"/>
      <c r="O1103" s="62"/>
      <c r="P1103" s="62"/>
      <c r="Q1103" s="62"/>
      <c r="R1103" s="62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62"/>
      <c r="AE1103" s="317"/>
      <c r="AF1103" s="317"/>
      <c r="AG1103" s="317"/>
      <c r="AH1103" s="317"/>
      <c r="AI1103" s="317"/>
      <c r="AJ1103" s="317"/>
      <c r="AK1103" s="315"/>
      <c r="AL1103" s="62"/>
      <c r="AM1103" s="62"/>
      <c r="AN1103" s="62"/>
      <c r="AO1103" s="62"/>
      <c r="AP1103" s="62"/>
      <c r="AQ1103" s="62"/>
      <c r="AR1103" s="62"/>
      <c r="AS1103" s="62"/>
      <c r="AT1103" s="62"/>
      <c r="AU1103" s="62"/>
      <c r="AV1103" s="62"/>
      <c r="AW1103" s="62"/>
      <c r="AX1103" s="62"/>
      <c r="AY1103" s="62"/>
      <c r="AZ1103" s="62"/>
      <c r="BA1103" s="62"/>
      <c r="BB1103" s="62"/>
      <c r="BC1103" s="62"/>
      <c r="BD1103" s="62"/>
      <c r="BE1103" s="62"/>
      <c r="BF1103" s="62"/>
      <c r="BG1103" s="62"/>
      <c r="BH1103" s="62"/>
      <c r="BI1103" s="62"/>
      <c r="BJ1103" s="62"/>
      <c r="BK1103" s="62"/>
      <c r="BL1103" s="62"/>
      <c r="BM1103" s="62"/>
    </row>
    <row r="1104" spans="1:65" s="53" customFormat="1" x14ac:dyDescent="0.2">
      <c r="A1104" s="2"/>
      <c r="B1104" s="2"/>
      <c r="C1104" s="62"/>
      <c r="D1104" s="62"/>
      <c r="E1104" s="62"/>
      <c r="F1104" s="62"/>
      <c r="G1104" s="62"/>
      <c r="H1104" s="62"/>
      <c r="I1104" s="62"/>
      <c r="J1104" s="62"/>
      <c r="K1104" s="62"/>
      <c r="L1104" s="62"/>
      <c r="M1104" s="62"/>
      <c r="N1104" s="62"/>
      <c r="O1104" s="62"/>
      <c r="P1104" s="62"/>
      <c r="Q1104" s="62"/>
      <c r="R1104" s="62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62"/>
      <c r="AE1104" s="317"/>
      <c r="AF1104" s="317"/>
      <c r="AG1104" s="317"/>
      <c r="AH1104" s="317"/>
      <c r="AI1104" s="317"/>
      <c r="AJ1104" s="317"/>
      <c r="AK1104" s="315"/>
      <c r="AL1104" s="62"/>
      <c r="AM1104" s="62"/>
      <c r="AN1104" s="62"/>
      <c r="AO1104" s="62"/>
      <c r="AP1104" s="62"/>
      <c r="AQ1104" s="62"/>
      <c r="AR1104" s="62"/>
      <c r="AS1104" s="62"/>
      <c r="AT1104" s="62"/>
      <c r="AU1104" s="62"/>
      <c r="AV1104" s="62"/>
      <c r="AW1104" s="62"/>
      <c r="AX1104" s="62"/>
      <c r="AY1104" s="62"/>
      <c r="AZ1104" s="62"/>
      <c r="BA1104" s="62"/>
      <c r="BB1104" s="62"/>
      <c r="BC1104" s="62"/>
      <c r="BD1104" s="62"/>
      <c r="BE1104" s="62"/>
      <c r="BF1104" s="62"/>
      <c r="BG1104" s="62"/>
      <c r="BH1104" s="62"/>
      <c r="BI1104" s="62"/>
      <c r="BJ1104" s="62"/>
      <c r="BK1104" s="62"/>
      <c r="BL1104" s="62"/>
      <c r="BM1104" s="62"/>
    </row>
    <row r="1105" spans="1:65" s="53" customFormat="1" x14ac:dyDescent="0.2">
      <c r="A1105" s="2"/>
      <c r="B1105" s="2"/>
      <c r="C1105" s="62"/>
      <c r="D1105" s="62"/>
      <c r="E1105" s="62"/>
      <c r="F1105" s="62"/>
      <c r="G1105" s="62"/>
      <c r="H1105" s="62"/>
      <c r="I1105" s="62"/>
      <c r="J1105" s="62"/>
      <c r="K1105" s="62"/>
      <c r="L1105" s="62"/>
      <c r="M1105" s="62"/>
      <c r="N1105" s="62"/>
      <c r="O1105" s="62"/>
      <c r="P1105" s="62"/>
      <c r="Q1105" s="62"/>
      <c r="R1105" s="62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62"/>
      <c r="AE1105" s="317"/>
      <c r="AF1105" s="317"/>
      <c r="AG1105" s="317"/>
      <c r="AH1105" s="317"/>
      <c r="AI1105" s="317"/>
      <c r="AJ1105" s="317"/>
      <c r="AK1105" s="315"/>
      <c r="AL1105" s="62"/>
      <c r="AM1105" s="62"/>
      <c r="AN1105" s="62"/>
      <c r="AO1105" s="62"/>
      <c r="AP1105" s="62"/>
      <c r="AQ1105" s="62"/>
      <c r="AR1105" s="62"/>
      <c r="AS1105" s="62"/>
      <c r="AT1105" s="62"/>
      <c r="AU1105" s="62"/>
      <c r="AV1105" s="62"/>
      <c r="AW1105" s="62"/>
      <c r="AX1105" s="62"/>
      <c r="AY1105" s="62"/>
      <c r="AZ1105" s="62"/>
      <c r="BA1105" s="62"/>
      <c r="BB1105" s="62"/>
      <c r="BC1105" s="62"/>
      <c r="BD1105" s="62"/>
      <c r="BE1105" s="62"/>
      <c r="BF1105" s="62"/>
      <c r="BG1105" s="62"/>
      <c r="BH1105" s="62"/>
      <c r="BI1105" s="62"/>
      <c r="BJ1105" s="62"/>
      <c r="BK1105" s="62"/>
      <c r="BL1105" s="62"/>
      <c r="BM1105" s="62"/>
    </row>
    <row r="1106" spans="1:65" s="53" customFormat="1" x14ac:dyDescent="0.2">
      <c r="A1106" s="2"/>
      <c r="B1106" s="2"/>
      <c r="C1106" s="62"/>
      <c r="D1106" s="62"/>
      <c r="E1106" s="62"/>
      <c r="F1106" s="62"/>
      <c r="G1106" s="62"/>
      <c r="H1106" s="62"/>
      <c r="I1106" s="62"/>
      <c r="J1106" s="62"/>
      <c r="K1106" s="62"/>
      <c r="L1106" s="62"/>
      <c r="M1106" s="62"/>
      <c r="N1106" s="62"/>
      <c r="O1106" s="62"/>
      <c r="P1106" s="62"/>
      <c r="Q1106" s="62"/>
      <c r="R1106" s="62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62"/>
      <c r="AE1106" s="317"/>
      <c r="AF1106" s="317"/>
      <c r="AG1106" s="317"/>
      <c r="AH1106" s="317"/>
      <c r="AI1106" s="317"/>
      <c r="AJ1106" s="317"/>
      <c r="AK1106" s="315"/>
      <c r="AL1106" s="62"/>
      <c r="AM1106" s="62"/>
      <c r="AN1106" s="62"/>
      <c r="AO1106" s="62"/>
      <c r="AP1106" s="62"/>
      <c r="AQ1106" s="62"/>
      <c r="AR1106" s="62"/>
      <c r="AS1106" s="62"/>
      <c r="AT1106" s="62"/>
      <c r="AU1106" s="62"/>
      <c r="AV1106" s="62"/>
      <c r="AW1106" s="62"/>
      <c r="AX1106" s="62"/>
      <c r="AY1106" s="62"/>
      <c r="AZ1106" s="62"/>
      <c r="BA1106" s="62"/>
      <c r="BB1106" s="62"/>
      <c r="BC1106" s="62"/>
      <c r="BD1106" s="62"/>
      <c r="BE1106" s="62"/>
      <c r="BF1106" s="62"/>
      <c r="BG1106" s="62"/>
      <c r="BH1106" s="62"/>
      <c r="BI1106" s="62"/>
      <c r="BJ1106" s="62"/>
      <c r="BK1106" s="62"/>
      <c r="BL1106" s="62"/>
      <c r="BM1106" s="62"/>
    </row>
    <row r="1107" spans="1:65" s="53" customFormat="1" x14ac:dyDescent="0.2">
      <c r="A1107" s="2"/>
      <c r="B1107" s="2"/>
      <c r="C1107" s="62"/>
      <c r="D1107" s="62"/>
      <c r="E1107" s="62"/>
      <c r="F1107" s="62"/>
      <c r="G1107" s="62"/>
      <c r="H1107" s="62"/>
      <c r="I1107" s="62"/>
      <c r="J1107" s="62"/>
      <c r="K1107" s="62"/>
      <c r="L1107" s="62"/>
      <c r="M1107" s="62"/>
      <c r="N1107" s="62"/>
      <c r="O1107" s="62"/>
      <c r="P1107" s="62"/>
      <c r="Q1107" s="62"/>
      <c r="R1107" s="62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62"/>
      <c r="AE1107" s="317"/>
      <c r="AF1107" s="317"/>
      <c r="AG1107" s="317"/>
      <c r="AH1107" s="317"/>
      <c r="AI1107" s="317"/>
      <c r="AJ1107" s="317"/>
      <c r="AK1107" s="315"/>
      <c r="AL1107" s="62"/>
      <c r="AM1107" s="62"/>
      <c r="AN1107" s="62"/>
      <c r="AO1107" s="62"/>
      <c r="AP1107" s="62"/>
      <c r="AQ1107" s="62"/>
      <c r="AR1107" s="62"/>
      <c r="AS1107" s="62"/>
      <c r="AT1107" s="62"/>
      <c r="AU1107" s="62"/>
      <c r="AV1107" s="62"/>
      <c r="AW1107" s="62"/>
      <c r="AX1107" s="62"/>
      <c r="AY1107" s="62"/>
      <c r="AZ1107" s="62"/>
      <c r="BA1107" s="62"/>
      <c r="BB1107" s="62"/>
      <c r="BC1107" s="62"/>
      <c r="BD1107" s="62"/>
      <c r="BE1107" s="62"/>
      <c r="BF1107" s="62"/>
      <c r="BG1107" s="62"/>
      <c r="BH1107" s="62"/>
      <c r="BI1107" s="62"/>
      <c r="BJ1107" s="62"/>
      <c r="BK1107" s="62"/>
      <c r="BL1107" s="62"/>
      <c r="BM1107" s="62"/>
    </row>
    <row r="1108" spans="1:65" s="53" customFormat="1" x14ac:dyDescent="0.2">
      <c r="A1108" s="2"/>
      <c r="B1108" s="2"/>
      <c r="C1108" s="62"/>
      <c r="D1108" s="62"/>
      <c r="E1108" s="62"/>
      <c r="F1108" s="62"/>
      <c r="G1108" s="62"/>
      <c r="H1108" s="62"/>
      <c r="I1108" s="62"/>
      <c r="J1108" s="62"/>
      <c r="K1108" s="62"/>
      <c r="L1108" s="62"/>
      <c r="M1108" s="62"/>
      <c r="N1108" s="62"/>
      <c r="O1108" s="62"/>
      <c r="P1108" s="62"/>
      <c r="Q1108" s="62"/>
      <c r="R1108" s="62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62"/>
      <c r="AE1108" s="317"/>
      <c r="AF1108" s="317"/>
      <c r="AG1108" s="317"/>
      <c r="AH1108" s="317"/>
      <c r="AI1108" s="317"/>
      <c r="AJ1108" s="317"/>
      <c r="AK1108" s="315"/>
      <c r="AL1108" s="62"/>
      <c r="AM1108" s="62"/>
      <c r="AN1108" s="62"/>
      <c r="AO1108" s="62"/>
      <c r="AP1108" s="62"/>
      <c r="AQ1108" s="62"/>
      <c r="AR1108" s="62"/>
      <c r="AS1108" s="62"/>
      <c r="AT1108" s="62"/>
      <c r="AU1108" s="62"/>
      <c r="AV1108" s="62"/>
      <c r="AW1108" s="62"/>
      <c r="AX1108" s="62"/>
      <c r="AY1108" s="62"/>
      <c r="AZ1108" s="62"/>
      <c r="BA1108" s="62"/>
      <c r="BB1108" s="62"/>
      <c r="BC1108" s="62"/>
      <c r="BD1108" s="62"/>
      <c r="BE1108" s="62"/>
      <c r="BF1108" s="62"/>
      <c r="BG1108" s="62"/>
      <c r="BH1108" s="62"/>
      <c r="BI1108" s="62"/>
      <c r="BJ1108" s="62"/>
      <c r="BK1108" s="62"/>
      <c r="BL1108" s="62"/>
      <c r="BM1108" s="62"/>
    </row>
    <row r="1109" spans="1:65" s="53" customFormat="1" x14ac:dyDescent="0.2">
      <c r="A1109" s="2"/>
      <c r="B1109" s="2"/>
      <c r="C1109" s="62"/>
      <c r="D1109" s="62"/>
      <c r="E1109" s="62"/>
      <c r="F1109" s="62"/>
      <c r="G1109" s="62"/>
      <c r="H1109" s="62"/>
      <c r="I1109" s="62"/>
      <c r="J1109" s="62"/>
      <c r="K1109" s="62"/>
      <c r="L1109" s="62"/>
      <c r="M1109" s="62"/>
      <c r="N1109" s="62"/>
      <c r="O1109" s="62"/>
      <c r="P1109" s="62"/>
      <c r="Q1109" s="62"/>
      <c r="R1109" s="62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62"/>
      <c r="AE1109" s="317"/>
      <c r="AF1109" s="317"/>
      <c r="AG1109" s="317"/>
      <c r="AH1109" s="317"/>
      <c r="AI1109" s="317"/>
      <c r="AJ1109" s="317"/>
      <c r="AK1109" s="315"/>
      <c r="AL1109" s="62"/>
      <c r="AM1109" s="62"/>
      <c r="AN1109" s="62"/>
      <c r="AO1109" s="62"/>
      <c r="AP1109" s="62"/>
      <c r="AQ1109" s="62"/>
      <c r="AR1109" s="62"/>
      <c r="AS1109" s="62"/>
      <c r="AT1109" s="62"/>
      <c r="AU1109" s="62"/>
      <c r="AV1109" s="62"/>
      <c r="AW1109" s="62"/>
      <c r="AX1109" s="62"/>
      <c r="AY1109" s="62"/>
      <c r="AZ1109" s="62"/>
      <c r="BA1109" s="62"/>
      <c r="BB1109" s="62"/>
      <c r="BC1109" s="62"/>
      <c r="BD1109" s="62"/>
      <c r="BE1109" s="62"/>
      <c r="BF1109" s="62"/>
      <c r="BG1109" s="62"/>
      <c r="BH1109" s="62"/>
      <c r="BI1109" s="62"/>
      <c r="BJ1109" s="62"/>
      <c r="BK1109" s="62"/>
      <c r="BL1109" s="62"/>
      <c r="BM1109" s="62"/>
    </row>
    <row r="1110" spans="1:65" s="53" customFormat="1" x14ac:dyDescent="0.2">
      <c r="A1110" s="2"/>
      <c r="B1110" s="2"/>
      <c r="C1110" s="62"/>
      <c r="D1110" s="62"/>
      <c r="E1110" s="62"/>
      <c r="F1110" s="62"/>
      <c r="G1110" s="62"/>
      <c r="H1110" s="62"/>
      <c r="I1110" s="62"/>
      <c r="J1110" s="62"/>
      <c r="K1110" s="62"/>
      <c r="L1110" s="62"/>
      <c r="M1110" s="62"/>
      <c r="N1110" s="62"/>
      <c r="O1110" s="62"/>
      <c r="P1110" s="62"/>
      <c r="Q1110" s="62"/>
      <c r="R1110" s="62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62"/>
      <c r="AE1110" s="317"/>
      <c r="AF1110" s="317"/>
      <c r="AG1110" s="317"/>
      <c r="AH1110" s="317"/>
      <c r="AI1110" s="317"/>
      <c r="AJ1110" s="317"/>
      <c r="AK1110" s="315"/>
      <c r="AL1110" s="62"/>
      <c r="AM1110" s="62"/>
      <c r="AN1110" s="62"/>
      <c r="AO1110" s="62"/>
      <c r="AP1110" s="62"/>
      <c r="AQ1110" s="62"/>
      <c r="AR1110" s="62"/>
      <c r="AS1110" s="62"/>
      <c r="AT1110" s="62"/>
      <c r="AU1110" s="62"/>
      <c r="AV1110" s="62"/>
      <c r="AW1110" s="62"/>
      <c r="AX1110" s="62"/>
      <c r="AY1110" s="62"/>
      <c r="AZ1110" s="62"/>
      <c r="BA1110" s="62"/>
      <c r="BB1110" s="62"/>
      <c r="BC1110" s="62"/>
      <c r="BD1110" s="62"/>
      <c r="BE1110" s="62"/>
      <c r="BF1110" s="62"/>
      <c r="BG1110" s="62"/>
      <c r="BH1110" s="62"/>
      <c r="BI1110" s="62"/>
      <c r="BJ1110" s="62"/>
      <c r="BK1110" s="62"/>
      <c r="BL1110" s="62"/>
      <c r="BM1110" s="62"/>
    </row>
    <row r="1111" spans="1:65" s="53" customFormat="1" x14ac:dyDescent="0.2">
      <c r="A1111" s="2"/>
      <c r="B1111" s="2"/>
      <c r="C1111" s="62"/>
      <c r="D1111" s="62"/>
      <c r="E1111" s="62"/>
      <c r="F1111" s="62"/>
      <c r="G1111" s="62"/>
      <c r="H1111" s="62"/>
      <c r="I1111" s="62"/>
      <c r="J1111" s="62"/>
      <c r="K1111" s="62"/>
      <c r="L1111" s="62"/>
      <c r="M1111" s="62"/>
      <c r="N1111" s="62"/>
      <c r="O1111" s="62"/>
      <c r="P1111" s="62"/>
      <c r="Q1111" s="62"/>
      <c r="R1111" s="62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62"/>
      <c r="AE1111" s="317"/>
      <c r="AF1111" s="317"/>
      <c r="AG1111" s="317"/>
      <c r="AH1111" s="317"/>
      <c r="AI1111" s="317"/>
      <c r="AJ1111" s="317"/>
      <c r="AK1111" s="315"/>
      <c r="AL1111" s="62"/>
      <c r="AM1111" s="62"/>
      <c r="AN1111" s="62"/>
      <c r="AO1111" s="62"/>
      <c r="AP1111" s="62"/>
      <c r="AQ1111" s="62"/>
      <c r="AR1111" s="62"/>
      <c r="AS1111" s="62"/>
      <c r="AT1111" s="62"/>
      <c r="AU1111" s="62"/>
      <c r="AV1111" s="62"/>
      <c r="AW1111" s="62"/>
      <c r="AX1111" s="62"/>
      <c r="AY1111" s="62"/>
      <c r="AZ1111" s="62"/>
      <c r="BA1111" s="62"/>
      <c r="BB1111" s="62"/>
      <c r="BC1111" s="62"/>
      <c r="BD1111" s="62"/>
      <c r="BE1111" s="62"/>
      <c r="BF1111" s="62"/>
      <c r="BG1111" s="62"/>
      <c r="BH1111" s="62"/>
      <c r="BI1111" s="62"/>
      <c r="BJ1111" s="62"/>
      <c r="BK1111" s="62"/>
      <c r="BL1111" s="62"/>
      <c r="BM1111" s="62"/>
    </row>
    <row r="1112" spans="1:65" s="53" customFormat="1" x14ac:dyDescent="0.2">
      <c r="A1112" s="2"/>
      <c r="B1112" s="2"/>
      <c r="C1112" s="62"/>
      <c r="D1112" s="62"/>
      <c r="E1112" s="62"/>
      <c r="F1112" s="62"/>
      <c r="G1112" s="62"/>
      <c r="H1112" s="62"/>
      <c r="I1112" s="62"/>
      <c r="J1112" s="62"/>
      <c r="K1112" s="62"/>
      <c r="L1112" s="62"/>
      <c r="M1112" s="62"/>
      <c r="N1112" s="62"/>
      <c r="O1112" s="62"/>
      <c r="P1112" s="62"/>
      <c r="Q1112" s="62"/>
      <c r="R1112" s="62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62"/>
      <c r="AE1112" s="317"/>
      <c r="AF1112" s="317"/>
      <c r="AG1112" s="317"/>
      <c r="AH1112" s="317"/>
      <c r="AI1112" s="317"/>
      <c r="AJ1112" s="317"/>
      <c r="AK1112" s="315"/>
      <c r="AL1112" s="62"/>
      <c r="AM1112" s="62"/>
      <c r="AN1112" s="62"/>
      <c r="AO1112" s="62"/>
      <c r="AP1112" s="62"/>
      <c r="AQ1112" s="62"/>
      <c r="AR1112" s="62"/>
      <c r="AS1112" s="62"/>
      <c r="AT1112" s="62"/>
      <c r="AU1112" s="62"/>
      <c r="AV1112" s="62"/>
      <c r="AW1112" s="62"/>
      <c r="AX1112" s="62"/>
      <c r="AY1112" s="62"/>
      <c r="AZ1112" s="62"/>
      <c r="BA1112" s="62"/>
      <c r="BB1112" s="62"/>
      <c r="BC1112" s="62"/>
      <c r="BD1112" s="62"/>
      <c r="BE1112" s="62"/>
      <c r="BF1112" s="62"/>
      <c r="BG1112" s="62"/>
      <c r="BH1112" s="62"/>
      <c r="BI1112" s="62"/>
      <c r="BJ1112" s="62"/>
      <c r="BK1112" s="62"/>
      <c r="BL1112" s="62"/>
      <c r="BM1112" s="62"/>
    </row>
    <row r="1113" spans="1:65" s="53" customFormat="1" x14ac:dyDescent="0.2">
      <c r="A1113" s="2"/>
      <c r="B1113" s="2"/>
      <c r="C1113" s="62"/>
      <c r="D1113" s="62"/>
      <c r="E1113" s="62"/>
      <c r="F1113" s="62"/>
      <c r="G1113" s="62"/>
      <c r="H1113" s="62"/>
      <c r="I1113" s="62"/>
      <c r="J1113" s="62"/>
      <c r="K1113" s="62"/>
      <c r="L1113" s="62"/>
      <c r="M1113" s="62"/>
      <c r="N1113" s="62"/>
      <c r="O1113" s="62"/>
      <c r="P1113" s="62"/>
      <c r="Q1113" s="62"/>
      <c r="R1113" s="62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62"/>
      <c r="AE1113" s="317"/>
      <c r="AF1113" s="317"/>
      <c r="AG1113" s="317"/>
      <c r="AH1113" s="317"/>
      <c r="AI1113" s="317"/>
      <c r="AJ1113" s="317"/>
      <c r="AK1113" s="315"/>
      <c r="AL1113" s="62"/>
      <c r="AM1113" s="62"/>
      <c r="AN1113" s="62"/>
      <c r="AO1113" s="62"/>
      <c r="AP1113" s="62"/>
      <c r="AQ1113" s="62"/>
      <c r="AR1113" s="62"/>
      <c r="AS1113" s="62"/>
      <c r="AT1113" s="62"/>
      <c r="AU1113" s="62"/>
      <c r="AV1113" s="62"/>
      <c r="AW1113" s="62"/>
      <c r="AX1113" s="62"/>
      <c r="AY1113" s="62"/>
      <c r="AZ1113" s="62"/>
      <c r="BA1113" s="62"/>
      <c r="BB1113" s="62"/>
      <c r="BC1113" s="62"/>
      <c r="BD1113" s="62"/>
      <c r="BE1113" s="62"/>
      <c r="BF1113" s="62"/>
      <c r="BG1113" s="62"/>
      <c r="BH1113" s="62"/>
      <c r="BI1113" s="62"/>
      <c r="BJ1113" s="62"/>
      <c r="BK1113" s="62"/>
      <c r="BL1113" s="62"/>
      <c r="BM1113" s="62"/>
    </row>
    <row r="1114" spans="1:65" s="53" customFormat="1" x14ac:dyDescent="0.2">
      <c r="A1114" s="2"/>
      <c r="B1114" s="2"/>
      <c r="C1114" s="62"/>
      <c r="D1114" s="62"/>
      <c r="E1114" s="62"/>
      <c r="F1114" s="62"/>
      <c r="G1114" s="62"/>
      <c r="H1114" s="62"/>
      <c r="I1114" s="62"/>
      <c r="J1114" s="62"/>
      <c r="K1114" s="62"/>
      <c r="L1114" s="62"/>
      <c r="M1114" s="62"/>
      <c r="N1114" s="62"/>
      <c r="O1114" s="62"/>
      <c r="P1114" s="62"/>
      <c r="Q1114" s="62"/>
      <c r="R1114" s="62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62"/>
      <c r="AE1114" s="317"/>
      <c r="AF1114" s="317"/>
      <c r="AG1114" s="317"/>
      <c r="AH1114" s="317"/>
      <c r="AI1114" s="317"/>
      <c r="AJ1114" s="317"/>
      <c r="AK1114" s="315"/>
      <c r="AL1114" s="62"/>
      <c r="AM1114" s="62"/>
      <c r="AN1114" s="62"/>
      <c r="AO1114" s="62"/>
      <c r="AP1114" s="62"/>
      <c r="AQ1114" s="62"/>
      <c r="AR1114" s="62"/>
      <c r="AS1114" s="62"/>
      <c r="AT1114" s="62"/>
      <c r="AU1114" s="62"/>
      <c r="AV1114" s="62"/>
      <c r="AW1114" s="62"/>
      <c r="AX1114" s="62"/>
      <c r="AY1114" s="62"/>
      <c r="AZ1114" s="62"/>
      <c r="BA1114" s="62"/>
      <c r="BB1114" s="62"/>
      <c r="BC1114" s="62"/>
      <c r="BD1114" s="62"/>
      <c r="BE1114" s="62"/>
      <c r="BF1114" s="62"/>
      <c r="BG1114" s="62"/>
      <c r="BH1114" s="62"/>
      <c r="BI1114" s="62"/>
      <c r="BJ1114" s="62"/>
      <c r="BK1114" s="62"/>
      <c r="BL1114" s="62"/>
      <c r="BM1114" s="62"/>
    </row>
    <row r="1115" spans="1:65" s="53" customFormat="1" x14ac:dyDescent="0.2">
      <c r="A1115" s="2"/>
      <c r="B1115" s="2"/>
      <c r="C1115" s="62"/>
      <c r="D1115" s="62"/>
      <c r="E1115" s="62"/>
      <c r="F1115" s="62"/>
      <c r="G1115" s="62"/>
      <c r="H1115" s="62"/>
      <c r="I1115" s="62"/>
      <c r="J1115" s="62"/>
      <c r="K1115" s="62"/>
      <c r="L1115" s="62"/>
      <c r="M1115" s="62"/>
      <c r="N1115" s="62"/>
      <c r="O1115" s="62"/>
      <c r="P1115" s="62"/>
      <c r="Q1115" s="62"/>
      <c r="R1115" s="62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62"/>
      <c r="AE1115" s="317"/>
      <c r="AF1115" s="317"/>
      <c r="AG1115" s="317"/>
      <c r="AH1115" s="317"/>
      <c r="AI1115" s="317"/>
      <c r="AJ1115" s="317"/>
      <c r="AK1115" s="315"/>
      <c r="AL1115" s="62"/>
      <c r="AM1115" s="62"/>
      <c r="AN1115" s="62"/>
      <c r="AO1115" s="62"/>
      <c r="AP1115" s="62"/>
      <c r="AQ1115" s="62"/>
      <c r="AR1115" s="62"/>
      <c r="AS1115" s="62"/>
      <c r="AT1115" s="62"/>
      <c r="AU1115" s="62"/>
      <c r="AV1115" s="62"/>
      <c r="AW1115" s="62"/>
      <c r="AX1115" s="62"/>
      <c r="AY1115" s="62"/>
      <c r="AZ1115" s="62"/>
      <c r="BA1115" s="62"/>
      <c r="BB1115" s="62"/>
      <c r="BC1115" s="62"/>
      <c r="BD1115" s="62"/>
      <c r="BE1115" s="62"/>
      <c r="BF1115" s="62"/>
      <c r="BG1115" s="62"/>
      <c r="BH1115" s="62"/>
      <c r="BI1115" s="62"/>
      <c r="BJ1115" s="62"/>
      <c r="BK1115" s="62"/>
      <c r="BL1115" s="62"/>
      <c r="BM1115" s="62"/>
    </row>
    <row r="1116" spans="1:65" s="53" customFormat="1" x14ac:dyDescent="0.2">
      <c r="A1116" s="2"/>
      <c r="B1116" s="2"/>
      <c r="C1116" s="62"/>
      <c r="D1116" s="62"/>
      <c r="E1116" s="62"/>
      <c r="F1116" s="62"/>
      <c r="G1116" s="62"/>
      <c r="H1116" s="62"/>
      <c r="I1116" s="62"/>
      <c r="J1116" s="62"/>
      <c r="K1116" s="62"/>
      <c r="L1116" s="62"/>
      <c r="M1116" s="62"/>
      <c r="N1116" s="62"/>
      <c r="O1116" s="62"/>
      <c r="P1116" s="62"/>
      <c r="Q1116" s="62"/>
      <c r="R1116" s="62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62"/>
      <c r="AE1116" s="317"/>
      <c r="AF1116" s="317"/>
      <c r="AG1116" s="317"/>
      <c r="AH1116" s="317"/>
      <c r="AI1116" s="317"/>
      <c r="AJ1116" s="317"/>
      <c r="AK1116" s="315"/>
      <c r="AL1116" s="62"/>
      <c r="AM1116" s="62"/>
      <c r="AN1116" s="62"/>
      <c r="AO1116" s="62"/>
      <c r="AP1116" s="62"/>
      <c r="AQ1116" s="62"/>
      <c r="AR1116" s="62"/>
      <c r="AS1116" s="62"/>
      <c r="AT1116" s="62"/>
      <c r="AU1116" s="62"/>
      <c r="AV1116" s="62"/>
      <c r="AW1116" s="62"/>
      <c r="AX1116" s="62"/>
      <c r="AY1116" s="62"/>
      <c r="AZ1116" s="62"/>
      <c r="BA1116" s="62"/>
      <c r="BB1116" s="62"/>
      <c r="BC1116" s="62"/>
      <c r="BD1116" s="62"/>
      <c r="BE1116" s="62"/>
      <c r="BF1116" s="62"/>
      <c r="BG1116" s="62"/>
      <c r="BH1116" s="62"/>
      <c r="BI1116" s="62"/>
      <c r="BJ1116" s="62"/>
      <c r="BK1116" s="62"/>
      <c r="BL1116" s="62"/>
      <c r="BM1116" s="62"/>
    </row>
    <row r="1117" spans="1:65" s="53" customFormat="1" x14ac:dyDescent="0.2">
      <c r="A1117" s="2"/>
      <c r="B1117" s="2"/>
      <c r="C1117" s="62"/>
      <c r="D1117" s="62"/>
      <c r="E1117" s="62"/>
      <c r="F1117" s="62"/>
      <c r="G1117" s="62"/>
      <c r="H1117" s="62"/>
      <c r="I1117" s="62"/>
      <c r="J1117" s="62"/>
      <c r="K1117" s="62"/>
      <c r="L1117" s="62"/>
      <c r="M1117" s="62"/>
      <c r="N1117" s="62"/>
      <c r="O1117" s="62"/>
      <c r="P1117" s="62"/>
      <c r="Q1117" s="62"/>
      <c r="R1117" s="62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62"/>
      <c r="AE1117" s="317"/>
      <c r="AF1117" s="317"/>
      <c r="AG1117" s="317"/>
      <c r="AH1117" s="317"/>
      <c r="AI1117" s="317"/>
      <c r="AJ1117" s="317"/>
      <c r="AK1117" s="315"/>
      <c r="AL1117" s="62"/>
      <c r="AM1117" s="62"/>
      <c r="AN1117" s="62"/>
      <c r="AO1117" s="62"/>
      <c r="AP1117" s="62"/>
      <c r="AQ1117" s="62"/>
      <c r="AR1117" s="62"/>
      <c r="AS1117" s="62"/>
      <c r="AT1117" s="62"/>
      <c r="AU1117" s="62"/>
      <c r="AV1117" s="62"/>
      <c r="AW1117" s="62"/>
      <c r="AX1117" s="62"/>
      <c r="AY1117" s="62"/>
      <c r="AZ1117" s="62"/>
      <c r="BA1117" s="62"/>
      <c r="BB1117" s="62"/>
      <c r="BC1117" s="62"/>
      <c r="BD1117" s="62"/>
      <c r="BE1117" s="62"/>
      <c r="BF1117" s="62"/>
      <c r="BG1117" s="62"/>
      <c r="BH1117" s="62"/>
      <c r="BI1117" s="62"/>
      <c r="BJ1117" s="62"/>
      <c r="BK1117" s="62"/>
      <c r="BL1117" s="62"/>
      <c r="BM1117" s="62"/>
    </row>
    <row r="1118" spans="1:65" s="53" customFormat="1" x14ac:dyDescent="0.2">
      <c r="A1118" s="2"/>
      <c r="B1118" s="2"/>
      <c r="C1118" s="62"/>
      <c r="D1118" s="62"/>
      <c r="E1118" s="62"/>
      <c r="F1118" s="62"/>
      <c r="G1118" s="62"/>
      <c r="H1118" s="62"/>
      <c r="I1118" s="62"/>
      <c r="J1118" s="62"/>
      <c r="K1118" s="62"/>
      <c r="L1118" s="62"/>
      <c r="M1118" s="62"/>
      <c r="N1118" s="62"/>
      <c r="O1118" s="62"/>
      <c r="P1118" s="62"/>
      <c r="Q1118" s="62"/>
      <c r="R1118" s="62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62"/>
      <c r="AE1118" s="317"/>
      <c r="AF1118" s="317"/>
      <c r="AG1118" s="317"/>
      <c r="AH1118" s="317"/>
      <c r="AI1118" s="317"/>
      <c r="AJ1118" s="317"/>
      <c r="AK1118" s="315"/>
      <c r="AL1118" s="62"/>
      <c r="AM1118" s="62"/>
      <c r="AN1118" s="62"/>
      <c r="AO1118" s="62"/>
      <c r="AP1118" s="62"/>
      <c r="AQ1118" s="62"/>
      <c r="AR1118" s="62"/>
      <c r="AS1118" s="62"/>
      <c r="AT1118" s="62"/>
      <c r="AU1118" s="62"/>
      <c r="AV1118" s="62"/>
      <c r="AW1118" s="62"/>
      <c r="AX1118" s="62"/>
      <c r="AY1118" s="62"/>
      <c r="AZ1118" s="62"/>
      <c r="BA1118" s="62"/>
      <c r="BB1118" s="62"/>
      <c r="BC1118" s="62"/>
      <c r="BD1118" s="62"/>
      <c r="BE1118" s="62"/>
      <c r="BF1118" s="62"/>
      <c r="BG1118" s="62"/>
      <c r="BH1118" s="62"/>
      <c r="BI1118" s="62"/>
      <c r="BJ1118" s="62"/>
      <c r="BK1118" s="62"/>
      <c r="BL1118" s="62"/>
      <c r="BM1118" s="62"/>
    </row>
    <row r="1119" spans="1:65" s="53" customFormat="1" x14ac:dyDescent="0.2">
      <c r="A1119" s="2"/>
      <c r="B1119" s="2"/>
      <c r="C1119" s="62"/>
      <c r="D1119" s="62"/>
      <c r="E1119" s="62"/>
      <c r="F1119" s="62"/>
      <c r="G1119" s="62"/>
      <c r="H1119" s="62"/>
      <c r="I1119" s="62"/>
      <c r="J1119" s="62"/>
      <c r="K1119" s="62"/>
      <c r="L1119" s="62"/>
      <c r="M1119" s="62"/>
      <c r="N1119" s="62"/>
      <c r="O1119" s="62"/>
      <c r="P1119" s="62"/>
      <c r="Q1119" s="62"/>
      <c r="R1119" s="62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62"/>
      <c r="AE1119" s="317"/>
      <c r="AF1119" s="317"/>
      <c r="AG1119" s="317"/>
      <c r="AH1119" s="317"/>
      <c r="AI1119" s="317"/>
      <c r="AJ1119" s="317"/>
      <c r="AK1119" s="315"/>
      <c r="AL1119" s="62"/>
      <c r="AM1119" s="62"/>
      <c r="AN1119" s="62"/>
      <c r="AO1119" s="62"/>
      <c r="AP1119" s="62"/>
      <c r="AQ1119" s="62"/>
      <c r="AR1119" s="62"/>
      <c r="AS1119" s="62"/>
      <c r="AT1119" s="62"/>
      <c r="AU1119" s="62"/>
      <c r="AV1119" s="62"/>
      <c r="AW1119" s="62"/>
      <c r="AX1119" s="62"/>
      <c r="AY1119" s="62"/>
      <c r="AZ1119" s="62"/>
      <c r="BA1119" s="62"/>
      <c r="BB1119" s="62"/>
      <c r="BC1119" s="62"/>
      <c r="BD1119" s="62"/>
      <c r="BE1119" s="62"/>
      <c r="BF1119" s="62"/>
      <c r="BG1119" s="62"/>
      <c r="BH1119" s="62"/>
      <c r="BI1119" s="62"/>
      <c r="BJ1119" s="62"/>
      <c r="BK1119" s="62"/>
      <c r="BL1119" s="62"/>
      <c r="BM1119" s="62"/>
    </row>
    <row r="1120" spans="1:65" s="53" customFormat="1" x14ac:dyDescent="0.2">
      <c r="A1120" s="2"/>
      <c r="B1120" s="2"/>
      <c r="C1120" s="62"/>
      <c r="D1120" s="62"/>
      <c r="E1120" s="62"/>
      <c r="F1120" s="62"/>
      <c r="G1120" s="62"/>
      <c r="H1120" s="62"/>
      <c r="I1120" s="62"/>
      <c r="J1120" s="62"/>
      <c r="K1120" s="62"/>
      <c r="L1120" s="62"/>
      <c r="M1120" s="62"/>
      <c r="N1120" s="62"/>
      <c r="O1120" s="62"/>
      <c r="P1120" s="62"/>
      <c r="Q1120" s="62"/>
      <c r="R1120" s="62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62"/>
      <c r="AE1120" s="317"/>
      <c r="AF1120" s="317"/>
      <c r="AG1120" s="317"/>
      <c r="AH1120" s="317"/>
      <c r="AI1120" s="317"/>
      <c r="AJ1120" s="317"/>
      <c r="AK1120" s="315"/>
      <c r="AL1120" s="62"/>
      <c r="AM1120" s="62"/>
      <c r="AN1120" s="62"/>
      <c r="AO1120" s="62"/>
      <c r="AP1120" s="62"/>
      <c r="AQ1120" s="62"/>
      <c r="AR1120" s="62"/>
      <c r="AS1120" s="62"/>
      <c r="AT1120" s="62"/>
      <c r="AU1120" s="62"/>
      <c r="AV1120" s="62"/>
      <c r="AW1120" s="62"/>
      <c r="AX1120" s="62"/>
      <c r="AY1120" s="62"/>
      <c r="AZ1120" s="62"/>
      <c r="BA1120" s="62"/>
      <c r="BB1120" s="62"/>
      <c r="BC1120" s="62"/>
      <c r="BD1120" s="62"/>
      <c r="BE1120" s="62"/>
      <c r="BF1120" s="62"/>
      <c r="BG1120" s="62"/>
      <c r="BH1120" s="62"/>
      <c r="BI1120" s="62"/>
      <c r="BJ1120" s="62"/>
      <c r="BK1120" s="62"/>
      <c r="BL1120" s="62"/>
      <c r="BM1120" s="62"/>
    </row>
    <row r="1121" spans="1:65" s="53" customFormat="1" x14ac:dyDescent="0.2">
      <c r="A1121" s="2"/>
      <c r="B1121" s="2"/>
      <c r="C1121" s="62"/>
      <c r="D1121" s="62"/>
      <c r="E1121" s="62"/>
      <c r="F1121" s="62"/>
      <c r="G1121" s="62"/>
      <c r="H1121" s="62"/>
      <c r="I1121" s="62"/>
      <c r="J1121" s="62"/>
      <c r="K1121" s="62"/>
      <c r="L1121" s="62"/>
      <c r="M1121" s="62"/>
      <c r="N1121" s="62"/>
      <c r="O1121" s="62"/>
      <c r="P1121" s="62"/>
      <c r="Q1121" s="62"/>
      <c r="R1121" s="62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62"/>
      <c r="AE1121" s="317"/>
      <c r="AF1121" s="317"/>
      <c r="AG1121" s="317"/>
      <c r="AH1121" s="317"/>
      <c r="AI1121" s="317"/>
      <c r="AJ1121" s="317"/>
      <c r="AK1121" s="315"/>
      <c r="AL1121" s="62"/>
      <c r="AM1121" s="62"/>
      <c r="AN1121" s="62"/>
      <c r="AO1121" s="62"/>
      <c r="AP1121" s="62"/>
      <c r="AQ1121" s="62"/>
      <c r="AR1121" s="62"/>
      <c r="AS1121" s="62"/>
      <c r="AT1121" s="62"/>
      <c r="AU1121" s="62"/>
      <c r="AV1121" s="62"/>
      <c r="AW1121" s="62"/>
      <c r="AX1121" s="62"/>
      <c r="AY1121" s="62"/>
      <c r="AZ1121" s="62"/>
      <c r="BA1121" s="62"/>
      <c r="BB1121" s="62"/>
      <c r="BC1121" s="62"/>
      <c r="BD1121" s="62"/>
      <c r="BE1121" s="62"/>
      <c r="BF1121" s="62"/>
      <c r="BG1121" s="62"/>
      <c r="BH1121" s="62"/>
      <c r="BI1121" s="62"/>
      <c r="BJ1121" s="62"/>
      <c r="BK1121" s="62"/>
      <c r="BL1121" s="62"/>
      <c r="BM1121" s="62"/>
    </row>
    <row r="1122" spans="1:65" s="53" customFormat="1" x14ac:dyDescent="0.2">
      <c r="A1122" s="2"/>
      <c r="B1122" s="2"/>
      <c r="C1122" s="62"/>
      <c r="D1122" s="62"/>
      <c r="E1122" s="62"/>
      <c r="F1122" s="62"/>
      <c r="G1122" s="62"/>
      <c r="H1122" s="62"/>
      <c r="I1122" s="62"/>
      <c r="J1122" s="62"/>
      <c r="K1122" s="62"/>
      <c r="L1122" s="62"/>
      <c r="M1122" s="62"/>
      <c r="N1122" s="62"/>
      <c r="O1122" s="62"/>
      <c r="P1122" s="62"/>
      <c r="Q1122" s="62"/>
      <c r="R1122" s="62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62"/>
      <c r="AE1122" s="317"/>
      <c r="AF1122" s="317"/>
      <c r="AG1122" s="317"/>
      <c r="AH1122" s="317"/>
      <c r="AI1122" s="317"/>
      <c r="AJ1122" s="317"/>
      <c r="AK1122" s="315"/>
      <c r="AL1122" s="62"/>
      <c r="AM1122" s="62"/>
      <c r="AN1122" s="62"/>
      <c r="AO1122" s="62"/>
      <c r="AP1122" s="62"/>
      <c r="AQ1122" s="62"/>
      <c r="AR1122" s="62"/>
      <c r="AS1122" s="62"/>
      <c r="AT1122" s="62"/>
      <c r="AU1122" s="62"/>
      <c r="AV1122" s="62"/>
      <c r="AW1122" s="62"/>
      <c r="AX1122" s="62"/>
      <c r="AY1122" s="62"/>
      <c r="AZ1122" s="62"/>
      <c r="BA1122" s="62"/>
      <c r="BB1122" s="62"/>
      <c r="BC1122" s="62"/>
      <c r="BD1122" s="62"/>
      <c r="BE1122" s="62"/>
      <c r="BF1122" s="62"/>
      <c r="BG1122" s="62"/>
      <c r="BH1122" s="62"/>
      <c r="BI1122" s="62"/>
      <c r="BJ1122" s="62"/>
      <c r="BK1122" s="62"/>
      <c r="BL1122" s="62"/>
      <c r="BM1122" s="62"/>
    </row>
    <row r="1123" spans="1:65" s="53" customFormat="1" x14ac:dyDescent="0.2">
      <c r="A1123" s="2"/>
      <c r="B1123" s="2"/>
      <c r="C1123" s="62"/>
      <c r="D1123" s="62"/>
      <c r="E1123" s="62"/>
      <c r="F1123" s="62"/>
      <c r="G1123" s="62"/>
      <c r="H1123" s="62"/>
      <c r="I1123" s="62"/>
      <c r="J1123" s="62"/>
      <c r="K1123" s="62"/>
      <c r="L1123" s="62"/>
      <c r="M1123" s="62"/>
      <c r="N1123" s="62"/>
      <c r="O1123" s="62"/>
      <c r="P1123" s="62"/>
      <c r="Q1123" s="62"/>
      <c r="R1123" s="62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62"/>
      <c r="AE1123" s="317"/>
      <c r="AF1123" s="317"/>
      <c r="AG1123" s="317"/>
      <c r="AH1123" s="317"/>
      <c r="AI1123" s="317"/>
      <c r="AJ1123" s="317"/>
      <c r="AK1123" s="315"/>
      <c r="AL1123" s="62"/>
      <c r="AM1123" s="62"/>
      <c r="AN1123" s="62"/>
      <c r="AO1123" s="62"/>
      <c r="AP1123" s="62"/>
      <c r="AQ1123" s="62"/>
      <c r="AR1123" s="62"/>
      <c r="AS1123" s="62"/>
      <c r="AT1123" s="62"/>
      <c r="AU1123" s="62"/>
      <c r="AV1123" s="62"/>
      <c r="AW1123" s="62"/>
      <c r="AX1123" s="62"/>
      <c r="AY1123" s="62"/>
      <c r="AZ1123" s="62"/>
      <c r="BA1123" s="62"/>
      <c r="BB1123" s="62"/>
      <c r="BC1123" s="62"/>
      <c r="BD1123" s="62"/>
      <c r="BE1123" s="62"/>
      <c r="BF1123" s="62"/>
      <c r="BG1123" s="62"/>
      <c r="BH1123" s="62"/>
      <c r="BI1123" s="62"/>
      <c r="BJ1123" s="62"/>
      <c r="BK1123" s="62"/>
      <c r="BL1123" s="62"/>
      <c r="BM1123" s="62"/>
    </row>
    <row r="1124" spans="1:65" s="53" customFormat="1" x14ac:dyDescent="0.2">
      <c r="A1124" s="2"/>
      <c r="B1124" s="2"/>
      <c r="C1124" s="62"/>
      <c r="D1124" s="62"/>
      <c r="E1124" s="62"/>
      <c r="F1124" s="62"/>
      <c r="G1124" s="62"/>
      <c r="H1124" s="62"/>
      <c r="I1124" s="62"/>
      <c r="J1124" s="62"/>
      <c r="K1124" s="62"/>
      <c r="L1124" s="62"/>
      <c r="M1124" s="62"/>
      <c r="N1124" s="62"/>
      <c r="O1124" s="62"/>
      <c r="P1124" s="62"/>
      <c r="Q1124" s="62"/>
      <c r="R1124" s="62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62"/>
      <c r="AE1124" s="317"/>
      <c r="AF1124" s="317"/>
      <c r="AG1124" s="317"/>
      <c r="AH1124" s="317"/>
      <c r="AI1124" s="317"/>
      <c r="AJ1124" s="317"/>
      <c r="AK1124" s="315"/>
      <c r="AL1124" s="62"/>
      <c r="AM1124" s="62"/>
      <c r="AN1124" s="62"/>
      <c r="AO1124" s="62"/>
      <c r="AP1124" s="62"/>
      <c r="AQ1124" s="62"/>
      <c r="AR1124" s="62"/>
      <c r="AS1124" s="62"/>
      <c r="AT1124" s="62"/>
      <c r="AU1124" s="62"/>
      <c r="AV1124" s="62"/>
      <c r="AW1124" s="62"/>
      <c r="AX1124" s="62"/>
      <c r="AY1124" s="62"/>
      <c r="AZ1124" s="62"/>
      <c r="BA1124" s="62"/>
      <c r="BB1124" s="62"/>
      <c r="BC1124" s="62"/>
      <c r="BD1124" s="62"/>
      <c r="BE1124" s="62"/>
      <c r="BF1124" s="62"/>
      <c r="BG1124" s="62"/>
      <c r="BH1124" s="62"/>
      <c r="BI1124" s="62"/>
      <c r="BJ1124" s="62"/>
      <c r="BK1124" s="62"/>
      <c r="BL1124" s="62"/>
      <c r="BM1124" s="62"/>
    </row>
    <row r="1125" spans="1:65" s="53" customFormat="1" x14ac:dyDescent="0.2">
      <c r="A1125" s="2"/>
      <c r="B1125" s="2"/>
      <c r="C1125" s="62"/>
      <c r="D1125" s="62"/>
      <c r="E1125" s="62"/>
      <c r="F1125" s="62"/>
      <c r="G1125" s="62"/>
      <c r="H1125" s="62"/>
      <c r="I1125" s="62"/>
      <c r="J1125" s="62"/>
      <c r="K1125" s="62"/>
      <c r="L1125" s="62"/>
      <c r="M1125" s="62"/>
      <c r="N1125" s="62"/>
      <c r="O1125" s="62"/>
      <c r="P1125" s="62"/>
      <c r="Q1125" s="62"/>
      <c r="R1125" s="62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62"/>
      <c r="AE1125" s="317"/>
      <c r="AF1125" s="317"/>
      <c r="AG1125" s="317"/>
      <c r="AH1125" s="317"/>
      <c r="AI1125" s="317"/>
      <c r="AJ1125" s="317"/>
      <c r="AK1125" s="315"/>
      <c r="AL1125" s="62"/>
      <c r="AM1125" s="62"/>
      <c r="AN1125" s="62"/>
      <c r="AO1125" s="62"/>
      <c r="AP1125" s="62"/>
      <c r="AQ1125" s="62"/>
      <c r="AR1125" s="62"/>
      <c r="AS1125" s="62"/>
      <c r="AT1125" s="62"/>
      <c r="AU1125" s="62"/>
      <c r="AV1125" s="62"/>
      <c r="AW1125" s="62"/>
      <c r="AX1125" s="62"/>
      <c r="AY1125" s="62"/>
      <c r="AZ1125" s="62"/>
      <c r="BA1125" s="62"/>
      <c r="BB1125" s="62"/>
      <c r="BC1125" s="62"/>
      <c r="BD1125" s="62"/>
      <c r="BE1125" s="62"/>
      <c r="BF1125" s="62"/>
      <c r="BG1125" s="62"/>
      <c r="BH1125" s="62"/>
      <c r="BI1125" s="62"/>
      <c r="BJ1125" s="62"/>
      <c r="BK1125" s="62"/>
      <c r="BL1125" s="62"/>
      <c r="BM1125" s="62"/>
    </row>
    <row r="1126" spans="1:65" s="53" customFormat="1" x14ac:dyDescent="0.2">
      <c r="A1126" s="2"/>
      <c r="B1126" s="2"/>
      <c r="C1126" s="62"/>
      <c r="D1126" s="62"/>
      <c r="E1126" s="62"/>
      <c r="F1126" s="62"/>
      <c r="G1126" s="62"/>
      <c r="H1126" s="62"/>
      <c r="I1126" s="62"/>
      <c r="J1126" s="62"/>
      <c r="K1126" s="62"/>
      <c r="L1126" s="62"/>
      <c r="M1126" s="62"/>
      <c r="N1126" s="62"/>
      <c r="O1126" s="62"/>
      <c r="P1126" s="62"/>
      <c r="Q1126" s="62"/>
      <c r="R1126" s="62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62"/>
      <c r="AE1126" s="317"/>
      <c r="AF1126" s="317"/>
      <c r="AG1126" s="317"/>
      <c r="AH1126" s="317"/>
      <c r="AI1126" s="317"/>
      <c r="AJ1126" s="317"/>
      <c r="AK1126" s="315"/>
      <c r="AL1126" s="62"/>
      <c r="AM1126" s="62"/>
      <c r="AN1126" s="62"/>
      <c r="AO1126" s="62"/>
      <c r="AP1126" s="62"/>
      <c r="AQ1126" s="62"/>
      <c r="AR1126" s="62"/>
      <c r="AS1126" s="62"/>
      <c r="AT1126" s="62"/>
      <c r="AU1126" s="62"/>
      <c r="AV1126" s="62"/>
      <c r="AW1126" s="62"/>
      <c r="AX1126" s="62"/>
      <c r="AY1126" s="62"/>
      <c r="AZ1126" s="62"/>
      <c r="BA1126" s="62"/>
      <c r="BB1126" s="62"/>
      <c r="BC1126" s="62"/>
      <c r="BD1126" s="62"/>
      <c r="BE1126" s="62"/>
      <c r="BF1126" s="62"/>
      <c r="BG1126" s="62"/>
      <c r="BH1126" s="62"/>
      <c r="BI1126" s="62"/>
      <c r="BJ1126" s="62"/>
      <c r="BK1126" s="62"/>
      <c r="BL1126" s="62"/>
      <c r="BM1126" s="62"/>
    </row>
    <row r="1127" spans="1:65" s="53" customFormat="1" x14ac:dyDescent="0.2">
      <c r="A1127" s="2"/>
      <c r="B1127" s="2"/>
      <c r="C1127" s="62"/>
      <c r="D1127" s="62"/>
      <c r="E1127" s="62"/>
      <c r="F1127" s="62"/>
      <c r="G1127" s="62"/>
      <c r="H1127" s="62"/>
      <c r="I1127" s="62"/>
      <c r="J1127" s="62"/>
      <c r="K1127" s="62"/>
      <c r="L1127" s="62"/>
      <c r="M1127" s="62"/>
      <c r="N1127" s="62"/>
      <c r="O1127" s="62"/>
      <c r="P1127" s="62"/>
      <c r="Q1127" s="62"/>
      <c r="R1127" s="62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62"/>
      <c r="AE1127" s="317"/>
      <c r="AF1127" s="317"/>
      <c r="AG1127" s="317"/>
      <c r="AH1127" s="317"/>
      <c r="AI1127" s="317"/>
      <c r="AJ1127" s="317"/>
      <c r="AK1127" s="315"/>
      <c r="AL1127" s="62"/>
      <c r="AM1127" s="62"/>
      <c r="AN1127" s="62"/>
      <c r="AO1127" s="62"/>
      <c r="AP1127" s="62"/>
      <c r="AQ1127" s="62"/>
      <c r="AR1127" s="62"/>
      <c r="AS1127" s="62"/>
      <c r="AT1127" s="62"/>
      <c r="AU1127" s="62"/>
      <c r="AV1127" s="62"/>
      <c r="AW1127" s="62"/>
      <c r="AX1127" s="62"/>
      <c r="AY1127" s="62"/>
      <c r="AZ1127" s="62"/>
      <c r="BA1127" s="62"/>
      <c r="BB1127" s="62"/>
      <c r="BC1127" s="62"/>
      <c r="BD1127" s="62"/>
      <c r="BE1127" s="62"/>
      <c r="BF1127" s="62"/>
      <c r="BG1127" s="62"/>
      <c r="BH1127" s="62"/>
      <c r="BI1127" s="62"/>
      <c r="BJ1127" s="62"/>
      <c r="BK1127" s="62"/>
      <c r="BL1127" s="62"/>
      <c r="BM1127" s="62"/>
    </row>
    <row r="1128" spans="1:65" s="53" customFormat="1" x14ac:dyDescent="0.2">
      <c r="A1128" s="2"/>
      <c r="B1128" s="2"/>
      <c r="C1128" s="62"/>
      <c r="D1128" s="62"/>
      <c r="E1128" s="62"/>
      <c r="F1128" s="62"/>
      <c r="G1128" s="62"/>
      <c r="H1128" s="62"/>
      <c r="I1128" s="62"/>
      <c r="J1128" s="62"/>
      <c r="K1128" s="62"/>
      <c r="L1128" s="62"/>
      <c r="M1128" s="62"/>
      <c r="N1128" s="62"/>
      <c r="O1128" s="62"/>
      <c r="P1128" s="62"/>
      <c r="Q1128" s="62"/>
      <c r="R1128" s="62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62"/>
      <c r="AE1128" s="317"/>
      <c r="AF1128" s="317"/>
      <c r="AG1128" s="317"/>
      <c r="AH1128" s="317"/>
      <c r="AI1128" s="317"/>
      <c r="AJ1128" s="317"/>
      <c r="AK1128" s="315"/>
      <c r="AL1128" s="62"/>
      <c r="AM1128" s="62"/>
      <c r="AN1128" s="62"/>
      <c r="AO1128" s="62"/>
      <c r="AP1128" s="62"/>
      <c r="AQ1128" s="62"/>
      <c r="AR1128" s="62"/>
      <c r="AS1128" s="62"/>
      <c r="AT1128" s="62"/>
      <c r="AU1128" s="62"/>
      <c r="AV1128" s="62"/>
      <c r="AW1128" s="62"/>
      <c r="AX1128" s="62"/>
      <c r="AY1128" s="62"/>
      <c r="AZ1128" s="62"/>
      <c r="BA1128" s="62"/>
      <c r="BB1128" s="62"/>
      <c r="BC1128" s="62"/>
      <c r="BD1128" s="62"/>
      <c r="BE1128" s="62"/>
      <c r="BF1128" s="62"/>
      <c r="BG1128" s="62"/>
      <c r="BH1128" s="62"/>
      <c r="BI1128" s="62"/>
      <c r="BJ1128" s="62"/>
      <c r="BK1128" s="62"/>
      <c r="BL1128" s="62"/>
      <c r="BM1128" s="62"/>
    </row>
    <row r="1129" spans="1:65" s="53" customFormat="1" x14ac:dyDescent="0.2">
      <c r="A1129" s="2"/>
      <c r="B1129" s="2"/>
      <c r="C1129" s="62"/>
      <c r="D1129" s="62"/>
      <c r="E1129" s="62"/>
      <c r="F1129" s="62"/>
      <c r="G1129" s="62"/>
      <c r="H1129" s="62"/>
      <c r="I1129" s="62"/>
      <c r="J1129" s="62"/>
      <c r="K1129" s="62"/>
      <c r="L1129" s="62"/>
      <c r="M1129" s="62"/>
      <c r="N1129" s="62"/>
      <c r="O1129" s="62"/>
      <c r="P1129" s="62"/>
      <c r="Q1129" s="62"/>
      <c r="R1129" s="62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62"/>
      <c r="AE1129" s="317"/>
      <c r="AF1129" s="317"/>
      <c r="AG1129" s="317"/>
      <c r="AH1129" s="317"/>
      <c r="AI1129" s="317"/>
      <c r="AJ1129" s="317"/>
      <c r="AK1129" s="315"/>
      <c r="AL1129" s="62"/>
      <c r="AM1129" s="62"/>
      <c r="AN1129" s="62"/>
      <c r="AO1129" s="62"/>
      <c r="AP1129" s="62"/>
      <c r="AQ1129" s="62"/>
      <c r="AR1129" s="62"/>
      <c r="AS1129" s="62"/>
      <c r="AT1129" s="62"/>
      <c r="AU1129" s="62"/>
      <c r="AV1129" s="62"/>
      <c r="AW1129" s="62"/>
      <c r="AX1129" s="62"/>
      <c r="AY1129" s="62"/>
      <c r="AZ1129" s="62"/>
      <c r="BA1129" s="62"/>
      <c r="BB1129" s="62"/>
      <c r="BC1129" s="62"/>
      <c r="BD1129" s="62"/>
      <c r="BE1129" s="62"/>
      <c r="BF1129" s="62"/>
      <c r="BG1129" s="62"/>
      <c r="BH1129" s="62"/>
      <c r="BI1129" s="62"/>
      <c r="BJ1129" s="62"/>
      <c r="BK1129" s="62"/>
      <c r="BL1129" s="62"/>
      <c r="BM1129" s="62"/>
    </row>
    <row r="1130" spans="1:65" s="53" customFormat="1" x14ac:dyDescent="0.2">
      <c r="A1130" s="2"/>
      <c r="B1130" s="2"/>
      <c r="C1130" s="62"/>
      <c r="D1130" s="62"/>
      <c r="E1130" s="62"/>
      <c r="F1130" s="62"/>
      <c r="G1130" s="62"/>
      <c r="H1130" s="62"/>
      <c r="I1130" s="62"/>
      <c r="J1130" s="62"/>
      <c r="K1130" s="62"/>
      <c r="L1130" s="62"/>
      <c r="M1130" s="62"/>
      <c r="N1130" s="62"/>
      <c r="O1130" s="62"/>
      <c r="P1130" s="62"/>
      <c r="Q1130" s="62"/>
      <c r="R1130" s="62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62"/>
      <c r="AE1130" s="317"/>
      <c r="AF1130" s="317"/>
      <c r="AG1130" s="317"/>
      <c r="AH1130" s="317"/>
      <c r="AI1130" s="317"/>
      <c r="AJ1130" s="317"/>
      <c r="AK1130" s="315"/>
      <c r="AL1130" s="62"/>
      <c r="AM1130" s="62"/>
      <c r="AN1130" s="62"/>
      <c r="AO1130" s="62"/>
      <c r="AP1130" s="62"/>
      <c r="AQ1130" s="62"/>
      <c r="AR1130" s="62"/>
      <c r="AS1130" s="62"/>
      <c r="AT1130" s="62"/>
      <c r="AU1130" s="62"/>
      <c r="AV1130" s="62"/>
      <c r="AW1130" s="62"/>
      <c r="AX1130" s="62"/>
      <c r="AY1130" s="62"/>
      <c r="AZ1130" s="62"/>
      <c r="BA1130" s="62"/>
      <c r="BB1130" s="62"/>
      <c r="BC1130" s="62"/>
      <c r="BD1130" s="62"/>
      <c r="BE1130" s="62"/>
      <c r="BF1130" s="62"/>
      <c r="BG1130" s="62"/>
      <c r="BH1130" s="62"/>
      <c r="BI1130" s="62"/>
      <c r="BJ1130" s="62"/>
      <c r="BK1130" s="62"/>
      <c r="BL1130" s="62"/>
      <c r="BM1130" s="62"/>
    </row>
    <row r="1131" spans="1:65" s="53" customFormat="1" x14ac:dyDescent="0.2">
      <c r="A1131" s="2"/>
      <c r="B1131" s="2"/>
      <c r="C1131" s="62"/>
      <c r="D1131" s="62"/>
      <c r="E1131" s="62"/>
      <c r="F1131" s="62"/>
      <c r="G1131" s="62"/>
      <c r="H1131" s="62"/>
      <c r="I1131" s="62"/>
      <c r="J1131" s="62"/>
      <c r="K1131" s="62"/>
      <c r="L1131" s="62"/>
      <c r="M1131" s="62"/>
      <c r="N1131" s="62"/>
      <c r="O1131" s="62"/>
      <c r="P1131" s="62"/>
      <c r="Q1131" s="62"/>
      <c r="R1131" s="62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62"/>
      <c r="AE1131" s="317"/>
      <c r="AF1131" s="317"/>
      <c r="AG1131" s="317"/>
      <c r="AH1131" s="317"/>
      <c r="AI1131" s="317"/>
      <c r="AJ1131" s="317"/>
      <c r="AK1131" s="315"/>
      <c r="AL1131" s="62"/>
      <c r="AM1131" s="62"/>
      <c r="AN1131" s="62"/>
      <c r="AO1131" s="62"/>
      <c r="AP1131" s="62"/>
      <c r="AQ1131" s="62"/>
      <c r="AR1131" s="62"/>
      <c r="AS1131" s="62"/>
      <c r="AT1131" s="62"/>
      <c r="AU1131" s="62"/>
      <c r="AV1131" s="62"/>
      <c r="AW1131" s="62"/>
      <c r="AX1131" s="62"/>
      <c r="AY1131" s="62"/>
      <c r="AZ1131" s="62"/>
      <c r="BA1131" s="62"/>
      <c r="BB1131" s="62"/>
      <c r="BC1131" s="62"/>
      <c r="BD1131" s="62"/>
      <c r="BE1131" s="62"/>
      <c r="BF1131" s="62"/>
      <c r="BG1131" s="62"/>
      <c r="BH1131" s="62"/>
      <c r="BI1131" s="62"/>
      <c r="BJ1131" s="62"/>
      <c r="BK1131" s="62"/>
      <c r="BL1131" s="62"/>
      <c r="BM1131" s="62"/>
    </row>
    <row r="1132" spans="1:65" s="53" customFormat="1" x14ac:dyDescent="0.2">
      <c r="A1132" s="2"/>
      <c r="B1132" s="2"/>
      <c r="C1132" s="62"/>
      <c r="D1132" s="62"/>
      <c r="E1132" s="62"/>
      <c r="F1132" s="62"/>
      <c r="G1132" s="62"/>
      <c r="H1132" s="62"/>
      <c r="I1132" s="62"/>
      <c r="J1132" s="62"/>
      <c r="K1132" s="62"/>
      <c r="L1132" s="62"/>
      <c r="M1132" s="62"/>
      <c r="N1132" s="62"/>
      <c r="O1132" s="62"/>
      <c r="P1132" s="62"/>
      <c r="Q1132" s="62"/>
      <c r="R1132" s="62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62"/>
      <c r="AE1132" s="317"/>
      <c r="AF1132" s="317"/>
      <c r="AG1132" s="317"/>
      <c r="AH1132" s="317"/>
      <c r="AI1132" s="317"/>
      <c r="AJ1132" s="317"/>
      <c r="AK1132" s="315"/>
      <c r="AL1132" s="62"/>
      <c r="AM1132" s="62"/>
      <c r="AN1132" s="62"/>
      <c r="AO1132" s="62"/>
      <c r="AP1132" s="62"/>
      <c r="AQ1132" s="62"/>
      <c r="AR1132" s="62"/>
      <c r="AS1132" s="62"/>
      <c r="AT1132" s="62"/>
      <c r="AU1132" s="62"/>
      <c r="AV1132" s="62"/>
      <c r="AW1132" s="62"/>
      <c r="AX1132" s="62"/>
      <c r="AY1132" s="62"/>
      <c r="AZ1132" s="62"/>
      <c r="BA1132" s="62"/>
      <c r="BB1132" s="62"/>
      <c r="BC1132" s="62"/>
      <c r="BD1132" s="62"/>
      <c r="BE1132" s="62"/>
      <c r="BF1132" s="62"/>
      <c r="BG1132" s="62"/>
      <c r="BH1132" s="62"/>
      <c r="BI1132" s="62"/>
      <c r="BJ1132" s="62"/>
      <c r="BK1132" s="62"/>
      <c r="BL1132" s="62"/>
      <c r="BM1132" s="62"/>
    </row>
    <row r="1133" spans="1:65" s="53" customFormat="1" x14ac:dyDescent="0.2">
      <c r="A1133" s="2"/>
      <c r="B1133" s="2"/>
      <c r="C1133" s="62"/>
      <c r="D1133" s="62"/>
      <c r="E1133" s="62"/>
      <c r="F1133" s="62"/>
      <c r="G1133" s="62"/>
      <c r="H1133" s="62"/>
      <c r="I1133" s="62"/>
      <c r="J1133" s="62"/>
      <c r="K1133" s="62"/>
      <c r="L1133" s="62"/>
      <c r="M1133" s="62"/>
      <c r="N1133" s="62"/>
      <c r="O1133" s="62"/>
      <c r="P1133" s="62"/>
      <c r="Q1133" s="62"/>
      <c r="R1133" s="62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62"/>
      <c r="AE1133" s="317"/>
      <c r="AF1133" s="317"/>
      <c r="AG1133" s="317"/>
      <c r="AH1133" s="317"/>
      <c r="AI1133" s="317"/>
      <c r="AJ1133" s="317"/>
      <c r="AK1133" s="315"/>
      <c r="AL1133" s="62"/>
      <c r="AM1133" s="62"/>
      <c r="AN1133" s="62"/>
      <c r="AO1133" s="62"/>
      <c r="AP1133" s="62"/>
      <c r="AQ1133" s="62"/>
      <c r="AR1133" s="62"/>
      <c r="AS1133" s="62"/>
      <c r="AT1133" s="62"/>
      <c r="AU1133" s="62"/>
      <c r="AV1133" s="62"/>
      <c r="AW1133" s="62"/>
      <c r="AX1133" s="62"/>
      <c r="AY1133" s="62"/>
      <c r="AZ1133" s="62"/>
      <c r="BA1133" s="62"/>
      <c r="BB1133" s="62"/>
      <c r="BC1133" s="62"/>
      <c r="BD1133" s="62"/>
      <c r="BE1133" s="62"/>
      <c r="BF1133" s="62"/>
      <c r="BG1133" s="62"/>
      <c r="BH1133" s="62"/>
      <c r="BI1133" s="62"/>
      <c r="BJ1133" s="62"/>
      <c r="BK1133" s="62"/>
      <c r="BL1133" s="62"/>
      <c r="BM1133" s="62"/>
    </row>
    <row r="1134" spans="1:65" s="53" customFormat="1" x14ac:dyDescent="0.2">
      <c r="A1134" s="2"/>
      <c r="B1134" s="2"/>
      <c r="C1134" s="62"/>
      <c r="D1134" s="62"/>
      <c r="E1134" s="62"/>
      <c r="F1134" s="62"/>
      <c r="G1134" s="62"/>
      <c r="H1134" s="62"/>
      <c r="I1134" s="62"/>
      <c r="J1134" s="62"/>
      <c r="K1134" s="62"/>
      <c r="L1134" s="62"/>
      <c r="M1134" s="62"/>
      <c r="N1134" s="62"/>
      <c r="O1134" s="62"/>
      <c r="P1134" s="62"/>
      <c r="Q1134" s="62"/>
      <c r="R1134" s="62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62"/>
      <c r="AE1134" s="317"/>
      <c r="AF1134" s="317"/>
      <c r="AG1134" s="317"/>
      <c r="AH1134" s="317"/>
      <c r="AI1134" s="317"/>
      <c r="AJ1134" s="317"/>
      <c r="AK1134" s="315"/>
      <c r="AL1134" s="62"/>
      <c r="AM1134" s="62"/>
      <c r="AN1134" s="62"/>
      <c r="AO1134" s="62"/>
      <c r="AP1134" s="62"/>
      <c r="AQ1134" s="62"/>
      <c r="AR1134" s="62"/>
      <c r="AS1134" s="62"/>
      <c r="AT1134" s="62"/>
      <c r="AU1134" s="62"/>
      <c r="AV1134" s="62"/>
      <c r="AW1134" s="62"/>
      <c r="AX1134" s="62"/>
      <c r="AY1134" s="62"/>
      <c r="AZ1134" s="62"/>
      <c r="BA1134" s="62"/>
      <c r="BB1134" s="62"/>
      <c r="BC1134" s="62"/>
      <c r="BD1134" s="62"/>
      <c r="BE1134" s="62"/>
      <c r="BF1134" s="62"/>
      <c r="BG1134" s="62"/>
      <c r="BH1134" s="62"/>
      <c r="BI1134" s="62"/>
      <c r="BJ1134" s="62"/>
      <c r="BK1134" s="62"/>
      <c r="BL1134" s="62"/>
      <c r="BM1134" s="62"/>
    </row>
    <row r="1135" spans="1:65" s="53" customFormat="1" x14ac:dyDescent="0.2">
      <c r="A1135" s="2"/>
      <c r="B1135" s="2"/>
      <c r="C1135" s="62"/>
      <c r="D1135" s="62"/>
      <c r="E1135" s="62"/>
      <c r="F1135" s="62"/>
      <c r="G1135" s="62"/>
      <c r="H1135" s="62"/>
      <c r="I1135" s="62"/>
      <c r="J1135" s="62"/>
      <c r="K1135" s="62"/>
      <c r="L1135" s="62"/>
      <c r="M1135" s="62"/>
      <c r="N1135" s="62"/>
      <c r="O1135" s="62"/>
      <c r="P1135" s="62"/>
      <c r="Q1135" s="62"/>
      <c r="R1135" s="62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62"/>
      <c r="AE1135" s="317"/>
      <c r="AF1135" s="317"/>
      <c r="AG1135" s="317"/>
      <c r="AH1135" s="317"/>
      <c r="AI1135" s="317"/>
      <c r="AJ1135" s="317"/>
      <c r="AK1135" s="315"/>
      <c r="AL1135" s="62"/>
      <c r="AM1135" s="62"/>
      <c r="AN1135" s="62"/>
      <c r="AO1135" s="62"/>
      <c r="AP1135" s="62"/>
      <c r="AQ1135" s="62"/>
      <c r="AR1135" s="62"/>
      <c r="AS1135" s="62"/>
      <c r="AT1135" s="62"/>
      <c r="AU1135" s="62"/>
      <c r="AV1135" s="62"/>
      <c r="AW1135" s="62"/>
      <c r="AX1135" s="62"/>
      <c r="AY1135" s="62"/>
      <c r="AZ1135" s="62"/>
      <c r="BA1135" s="62"/>
      <c r="BB1135" s="62"/>
      <c r="BC1135" s="62"/>
      <c r="BD1135" s="62"/>
      <c r="BE1135" s="62"/>
      <c r="BF1135" s="62"/>
      <c r="BG1135" s="62"/>
      <c r="BH1135" s="62"/>
      <c r="BI1135" s="62"/>
      <c r="BJ1135" s="62"/>
      <c r="BK1135" s="62"/>
      <c r="BL1135" s="62"/>
      <c r="BM1135" s="62"/>
    </row>
    <row r="1136" spans="1:65" s="53" customFormat="1" x14ac:dyDescent="0.2">
      <c r="A1136" s="2"/>
      <c r="B1136" s="2"/>
      <c r="C1136" s="62"/>
      <c r="D1136" s="62"/>
      <c r="E1136" s="62"/>
      <c r="F1136" s="62"/>
      <c r="G1136" s="62"/>
      <c r="H1136" s="62"/>
      <c r="I1136" s="62"/>
      <c r="J1136" s="62"/>
      <c r="K1136" s="62"/>
      <c r="L1136" s="62"/>
      <c r="M1136" s="62"/>
      <c r="N1136" s="62"/>
      <c r="O1136" s="62"/>
      <c r="P1136" s="62"/>
      <c r="Q1136" s="62"/>
      <c r="R1136" s="62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62"/>
      <c r="AE1136" s="317"/>
      <c r="AF1136" s="317"/>
      <c r="AG1136" s="317"/>
      <c r="AH1136" s="317"/>
      <c r="AI1136" s="317"/>
      <c r="AJ1136" s="317"/>
      <c r="AK1136" s="315"/>
      <c r="AL1136" s="62"/>
      <c r="AM1136" s="62"/>
      <c r="AN1136" s="62"/>
      <c r="AO1136" s="62"/>
      <c r="AP1136" s="62"/>
      <c r="AQ1136" s="62"/>
      <c r="AR1136" s="62"/>
      <c r="AS1136" s="62"/>
      <c r="AT1136" s="62"/>
      <c r="AU1136" s="62"/>
      <c r="AV1136" s="62"/>
      <c r="AW1136" s="62"/>
      <c r="AX1136" s="62"/>
      <c r="AY1136" s="62"/>
      <c r="AZ1136" s="62"/>
      <c r="BA1136" s="62"/>
      <c r="BB1136" s="62"/>
      <c r="BC1136" s="62"/>
      <c r="BD1136" s="62"/>
      <c r="BE1136" s="62"/>
      <c r="BF1136" s="62"/>
      <c r="BG1136" s="62"/>
      <c r="BH1136" s="62"/>
      <c r="BI1136" s="62"/>
      <c r="BJ1136" s="62"/>
      <c r="BK1136" s="62"/>
      <c r="BL1136" s="62"/>
      <c r="BM1136" s="62"/>
    </row>
    <row r="1137" spans="1:65" s="53" customFormat="1" x14ac:dyDescent="0.2">
      <c r="A1137" s="2"/>
      <c r="B1137" s="2"/>
      <c r="C1137" s="62"/>
      <c r="D1137" s="62"/>
      <c r="E1137" s="62"/>
      <c r="F1137" s="62"/>
      <c r="G1137" s="62"/>
      <c r="H1137" s="62"/>
      <c r="I1137" s="62"/>
      <c r="J1137" s="62"/>
      <c r="K1137" s="62"/>
      <c r="L1137" s="62"/>
      <c r="M1137" s="62"/>
      <c r="N1137" s="62"/>
      <c r="O1137" s="62"/>
      <c r="P1137" s="62"/>
      <c r="Q1137" s="62"/>
      <c r="R1137" s="62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62"/>
      <c r="AE1137" s="317"/>
      <c r="AF1137" s="317"/>
      <c r="AG1137" s="317"/>
      <c r="AH1137" s="317"/>
      <c r="AI1137" s="317"/>
      <c r="AJ1137" s="317"/>
      <c r="AK1137" s="315"/>
      <c r="AL1137" s="62"/>
      <c r="AM1137" s="62"/>
      <c r="AN1137" s="62"/>
      <c r="AO1137" s="62"/>
      <c r="AP1137" s="62"/>
      <c r="AQ1137" s="62"/>
      <c r="AR1137" s="62"/>
      <c r="AS1137" s="62"/>
      <c r="AT1137" s="62"/>
      <c r="AU1137" s="62"/>
      <c r="AV1137" s="62"/>
      <c r="AW1137" s="62"/>
      <c r="AX1137" s="62"/>
      <c r="AY1137" s="62"/>
      <c r="AZ1137" s="62"/>
      <c r="BA1137" s="62"/>
      <c r="BB1137" s="62"/>
      <c r="BC1137" s="62"/>
      <c r="BD1137" s="62"/>
      <c r="BE1137" s="62"/>
      <c r="BF1137" s="62"/>
      <c r="BG1137" s="62"/>
      <c r="BH1137" s="62"/>
      <c r="BI1137" s="62"/>
      <c r="BJ1137" s="62"/>
      <c r="BK1137" s="62"/>
      <c r="BL1137" s="62"/>
      <c r="BM1137" s="62"/>
    </row>
    <row r="1138" spans="1:65" s="53" customFormat="1" x14ac:dyDescent="0.2">
      <c r="A1138" s="2"/>
      <c r="B1138" s="2"/>
      <c r="C1138" s="62"/>
      <c r="D1138" s="62"/>
      <c r="E1138" s="62"/>
      <c r="F1138" s="62"/>
      <c r="G1138" s="62"/>
      <c r="H1138" s="62"/>
      <c r="I1138" s="62"/>
      <c r="J1138" s="62"/>
      <c r="K1138" s="62"/>
      <c r="L1138" s="62"/>
      <c r="M1138" s="62"/>
      <c r="N1138" s="62"/>
      <c r="O1138" s="62"/>
      <c r="P1138" s="62"/>
      <c r="Q1138" s="62"/>
      <c r="R1138" s="62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62"/>
      <c r="AE1138" s="317"/>
      <c r="AF1138" s="317"/>
      <c r="AG1138" s="317"/>
      <c r="AH1138" s="317"/>
      <c r="AI1138" s="317"/>
      <c r="AJ1138" s="317"/>
      <c r="AK1138" s="315"/>
      <c r="AL1138" s="62"/>
      <c r="AM1138" s="62"/>
      <c r="AN1138" s="62"/>
      <c r="AO1138" s="62"/>
      <c r="AP1138" s="62"/>
      <c r="AQ1138" s="62"/>
      <c r="AR1138" s="62"/>
      <c r="AS1138" s="62"/>
      <c r="AT1138" s="62"/>
      <c r="AU1138" s="62"/>
      <c r="AV1138" s="62"/>
      <c r="AW1138" s="62"/>
      <c r="AX1138" s="62"/>
      <c r="AY1138" s="62"/>
      <c r="AZ1138" s="62"/>
      <c r="BA1138" s="62"/>
      <c r="BB1138" s="62"/>
      <c r="BC1138" s="62"/>
      <c r="BD1138" s="62"/>
      <c r="BE1138" s="62"/>
      <c r="BF1138" s="62"/>
      <c r="BG1138" s="62"/>
      <c r="BH1138" s="62"/>
      <c r="BI1138" s="62"/>
      <c r="BJ1138" s="62"/>
      <c r="BK1138" s="62"/>
      <c r="BL1138" s="62"/>
      <c r="BM1138" s="62"/>
    </row>
    <row r="1139" spans="1:65" s="53" customFormat="1" x14ac:dyDescent="0.2">
      <c r="A1139" s="2"/>
      <c r="B1139" s="2"/>
      <c r="C1139" s="62"/>
      <c r="D1139" s="62"/>
      <c r="E1139" s="62"/>
      <c r="F1139" s="62"/>
      <c r="G1139" s="62"/>
      <c r="H1139" s="62"/>
      <c r="I1139" s="62"/>
      <c r="J1139" s="62"/>
      <c r="K1139" s="62"/>
      <c r="L1139" s="62"/>
      <c r="M1139" s="62"/>
      <c r="N1139" s="62"/>
      <c r="O1139" s="62"/>
      <c r="P1139" s="62"/>
      <c r="Q1139" s="62"/>
      <c r="R1139" s="62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62"/>
      <c r="AE1139" s="317"/>
      <c r="AF1139" s="317"/>
      <c r="AG1139" s="317"/>
      <c r="AH1139" s="317"/>
      <c r="AI1139" s="317"/>
      <c r="AJ1139" s="317"/>
      <c r="AK1139" s="315"/>
      <c r="AL1139" s="62"/>
      <c r="AM1139" s="62"/>
      <c r="AN1139" s="62"/>
      <c r="AO1139" s="62"/>
      <c r="AP1139" s="62"/>
      <c r="AQ1139" s="62"/>
      <c r="AR1139" s="62"/>
      <c r="AS1139" s="62"/>
      <c r="AT1139" s="62"/>
      <c r="AU1139" s="62"/>
      <c r="AV1139" s="62"/>
      <c r="AW1139" s="62"/>
      <c r="AX1139" s="62"/>
      <c r="AY1139" s="62"/>
      <c r="AZ1139" s="62"/>
      <c r="BA1139" s="62"/>
      <c r="BB1139" s="62"/>
      <c r="BC1139" s="62"/>
      <c r="BD1139" s="62"/>
      <c r="BE1139" s="62"/>
      <c r="BF1139" s="62"/>
      <c r="BG1139" s="62"/>
      <c r="BH1139" s="62"/>
      <c r="BI1139" s="62"/>
      <c r="BJ1139" s="62"/>
      <c r="BK1139" s="62"/>
      <c r="BL1139" s="62"/>
      <c r="BM1139" s="62"/>
    </row>
    <row r="1140" spans="1:65" s="53" customFormat="1" x14ac:dyDescent="0.2">
      <c r="A1140" s="2"/>
      <c r="B1140" s="2"/>
      <c r="C1140" s="62"/>
      <c r="D1140" s="62"/>
      <c r="E1140" s="62"/>
      <c r="F1140" s="62"/>
      <c r="G1140" s="62"/>
      <c r="H1140" s="62"/>
      <c r="I1140" s="62"/>
      <c r="J1140" s="62"/>
      <c r="K1140" s="62"/>
      <c r="L1140" s="62"/>
      <c r="M1140" s="62"/>
      <c r="N1140" s="62"/>
      <c r="O1140" s="62"/>
      <c r="P1140" s="62"/>
      <c r="Q1140" s="62"/>
      <c r="R1140" s="62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62"/>
      <c r="AE1140" s="317"/>
      <c r="AF1140" s="317"/>
      <c r="AG1140" s="317"/>
      <c r="AH1140" s="317"/>
      <c r="AI1140" s="317"/>
      <c r="AJ1140" s="317"/>
      <c r="AK1140" s="315"/>
      <c r="AL1140" s="62"/>
      <c r="AM1140" s="62"/>
      <c r="AN1140" s="62"/>
      <c r="AO1140" s="62"/>
      <c r="AP1140" s="62"/>
      <c r="AQ1140" s="62"/>
      <c r="AR1140" s="62"/>
      <c r="AS1140" s="62"/>
      <c r="AT1140" s="62"/>
      <c r="AU1140" s="62"/>
      <c r="AV1140" s="62"/>
      <c r="AW1140" s="62"/>
      <c r="AX1140" s="62"/>
      <c r="AY1140" s="62"/>
      <c r="AZ1140" s="62"/>
      <c r="BA1140" s="62"/>
      <c r="BB1140" s="62"/>
      <c r="BC1140" s="62"/>
      <c r="BD1140" s="62"/>
      <c r="BE1140" s="62"/>
      <c r="BF1140" s="62"/>
      <c r="BG1140" s="62"/>
      <c r="BH1140" s="62"/>
      <c r="BI1140" s="62"/>
      <c r="BJ1140" s="62"/>
      <c r="BK1140" s="62"/>
      <c r="BL1140" s="62"/>
      <c r="BM1140" s="62"/>
    </row>
    <row r="1141" spans="1:65" s="53" customFormat="1" x14ac:dyDescent="0.2">
      <c r="A1141" s="2"/>
      <c r="B1141" s="2"/>
      <c r="C1141" s="62"/>
      <c r="D1141" s="62"/>
      <c r="E1141" s="62"/>
      <c r="F1141" s="62"/>
      <c r="G1141" s="62"/>
      <c r="H1141" s="62"/>
      <c r="I1141" s="62"/>
      <c r="J1141" s="62"/>
      <c r="K1141" s="62"/>
      <c r="L1141" s="62"/>
      <c r="M1141" s="62"/>
      <c r="N1141" s="62"/>
      <c r="O1141" s="62"/>
      <c r="P1141" s="62"/>
      <c r="Q1141" s="62"/>
      <c r="R1141" s="62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62"/>
      <c r="AE1141" s="317"/>
      <c r="AF1141" s="317"/>
      <c r="AG1141" s="317"/>
      <c r="AH1141" s="317"/>
      <c r="AI1141" s="317"/>
      <c r="AJ1141" s="317"/>
      <c r="AK1141" s="315"/>
      <c r="AL1141" s="62"/>
      <c r="AM1141" s="62"/>
      <c r="AN1141" s="62"/>
      <c r="AO1141" s="62"/>
      <c r="AP1141" s="62"/>
      <c r="AQ1141" s="62"/>
      <c r="AR1141" s="62"/>
      <c r="AS1141" s="62"/>
      <c r="AT1141" s="62"/>
      <c r="AU1141" s="62"/>
      <c r="AV1141" s="62"/>
      <c r="AW1141" s="62"/>
      <c r="AX1141" s="62"/>
      <c r="AY1141" s="62"/>
      <c r="AZ1141" s="62"/>
      <c r="BA1141" s="62"/>
      <c r="BB1141" s="62"/>
      <c r="BC1141" s="62"/>
      <c r="BD1141" s="62"/>
      <c r="BE1141" s="62"/>
      <c r="BF1141" s="62"/>
      <c r="BG1141" s="62"/>
      <c r="BH1141" s="62"/>
      <c r="BI1141" s="62"/>
      <c r="BJ1141" s="62"/>
      <c r="BK1141" s="62"/>
      <c r="BL1141" s="62"/>
      <c r="BM1141" s="62"/>
    </row>
    <row r="1142" spans="1:65" s="53" customFormat="1" x14ac:dyDescent="0.2">
      <c r="A1142" s="2"/>
      <c r="B1142" s="2"/>
      <c r="C1142" s="62"/>
      <c r="D1142" s="62"/>
      <c r="E1142" s="62"/>
      <c r="F1142" s="62"/>
      <c r="G1142" s="62"/>
      <c r="H1142" s="62"/>
      <c r="I1142" s="62"/>
      <c r="J1142" s="62"/>
      <c r="K1142" s="62"/>
      <c r="L1142" s="62"/>
      <c r="M1142" s="62"/>
      <c r="N1142" s="62"/>
      <c r="O1142" s="62"/>
      <c r="P1142" s="62"/>
      <c r="Q1142" s="62"/>
      <c r="R1142" s="62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62"/>
      <c r="AE1142" s="317"/>
      <c r="AF1142" s="317"/>
      <c r="AG1142" s="317"/>
      <c r="AH1142" s="317"/>
      <c r="AI1142" s="317"/>
      <c r="AJ1142" s="317"/>
      <c r="AK1142" s="315"/>
      <c r="AL1142" s="62"/>
      <c r="AM1142" s="62"/>
      <c r="AN1142" s="62"/>
      <c r="AO1142" s="62"/>
      <c r="AP1142" s="62"/>
      <c r="AQ1142" s="62"/>
      <c r="AR1142" s="62"/>
      <c r="AS1142" s="62"/>
      <c r="AT1142" s="62"/>
      <c r="AU1142" s="62"/>
      <c r="AV1142" s="62"/>
      <c r="AW1142" s="62"/>
      <c r="AX1142" s="62"/>
      <c r="AY1142" s="62"/>
      <c r="AZ1142" s="62"/>
      <c r="BA1142" s="62"/>
      <c r="BB1142" s="62"/>
      <c r="BC1142" s="62"/>
      <c r="BD1142" s="62"/>
      <c r="BE1142" s="62"/>
      <c r="BF1142" s="62"/>
      <c r="BG1142" s="62"/>
      <c r="BH1142" s="62"/>
      <c r="BI1142" s="62"/>
      <c r="BJ1142" s="62"/>
      <c r="BK1142" s="62"/>
      <c r="BL1142" s="62"/>
      <c r="BM1142" s="62"/>
    </row>
    <row r="1143" spans="1:65" s="53" customFormat="1" x14ac:dyDescent="0.2">
      <c r="A1143" s="2"/>
      <c r="B1143" s="2"/>
      <c r="C1143" s="62"/>
      <c r="D1143" s="62"/>
      <c r="E1143" s="62"/>
      <c r="F1143" s="62"/>
      <c r="G1143" s="62"/>
      <c r="H1143" s="62"/>
      <c r="I1143" s="62"/>
      <c r="J1143" s="62"/>
      <c r="K1143" s="62"/>
      <c r="L1143" s="62"/>
      <c r="M1143" s="62"/>
      <c r="N1143" s="62"/>
      <c r="O1143" s="62"/>
      <c r="P1143" s="62"/>
      <c r="Q1143" s="62"/>
      <c r="R1143" s="62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62"/>
      <c r="AE1143" s="317"/>
      <c r="AF1143" s="317"/>
      <c r="AG1143" s="317"/>
      <c r="AH1143" s="317"/>
      <c r="AI1143" s="317"/>
      <c r="AJ1143" s="317"/>
      <c r="AK1143" s="315"/>
      <c r="AL1143" s="62"/>
      <c r="AM1143" s="62"/>
      <c r="AN1143" s="62"/>
      <c r="AO1143" s="62"/>
      <c r="AP1143" s="62"/>
      <c r="AQ1143" s="62"/>
      <c r="AR1143" s="62"/>
      <c r="AS1143" s="62"/>
      <c r="AT1143" s="62"/>
      <c r="AU1143" s="62"/>
      <c r="AV1143" s="62"/>
      <c r="AW1143" s="62"/>
      <c r="AX1143" s="62"/>
      <c r="AY1143" s="62"/>
      <c r="AZ1143" s="62"/>
      <c r="BA1143" s="62"/>
      <c r="BB1143" s="62"/>
      <c r="BC1143" s="62"/>
      <c r="BD1143" s="62"/>
      <c r="BE1143" s="62"/>
      <c r="BF1143" s="62"/>
      <c r="BG1143" s="62"/>
      <c r="BH1143" s="62"/>
      <c r="BI1143" s="62"/>
      <c r="BJ1143" s="62"/>
      <c r="BK1143" s="62"/>
      <c r="BL1143" s="62"/>
      <c r="BM1143" s="62"/>
    </row>
    <row r="1144" spans="1:65" s="53" customFormat="1" x14ac:dyDescent="0.2">
      <c r="A1144" s="2"/>
      <c r="B1144" s="2"/>
      <c r="C1144" s="62"/>
      <c r="D1144" s="62"/>
      <c r="E1144" s="62"/>
      <c r="F1144" s="62"/>
      <c r="G1144" s="62"/>
      <c r="H1144" s="62"/>
      <c r="I1144" s="62"/>
      <c r="J1144" s="62"/>
      <c r="K1144" s="62"/>
      <c r="L1144" s="62"/>
      <c r="M1144" s="62"/>
      <c r="N1144" s="62"/>
      <c r="O1144" s="62"/>
      <c r="P1144" s="62"/>
      <c r="Q1144" s="62"/>
      <c r="R1144" s="62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62"/>
      <c r="AE1144" s="317"/>
      <c r="AF1144" s="317"/>
      <c r="AG1144" s="317"/>
      <c r="AH1144" s="317"/>
      <c r="AI1144" s="317"/>
      <c r="AJ1144" s="317"/>
      <c r="AK1144" s="315"/>
      <c r="AL1144" s="62"/>
      <c r="AM1144" s="62"/>
      <c r="AN1144" s="62"/>
      <c r="AO1144" s="62"/>
      <c r="AP1144" s="62"/>
      <c r="AQ1144" s="62"/>
      <c r="AR1144" s="62"/>
      <c r="AS1144" s="62"/>
      <c r="AT1144" s="62"/>
      <c r="AU1144" s="62"/>
      <c r="AV1144" s="62"/>
      <c r="AW1144" s="62"/>
      <c r="AX1144" s="62"/>
      <c r="AY1144" s="62"/>
      <c r="AZ1144" s="62"/>
      <c r="BA1144" s="62"/>
      <c r="BB1144" s="62"/>
      <c r="BC1144" s="62"/>
      <c r="BD1144" s="62"/>
      <c r="BE1144" s="62"/>
      <c r="BF1144" s="62"/>
      <c r="BG1144" s="62"/>
      <c r="BH1144" s="62"/>
      <c r="BI1144" s="62"/>
      <c r="BJ1144" s="62"/>
      <c r="BK1144" s="62"/>
      <c r="BL1144" s="62"/>
      <c r="BM1144" s="62"/>
    </row>
    <row r="1145" spans="1:65" s="53" customFormat="1" x14ac:dyDescent="0.2">
      <c r="A1145" s="2"/>
      <c r="B1145" s="2"/>
      <c r="C1145" s="62"/>
      <c r="D1145" s="62"/>
      <c r="E1145" s="62"/>
      <c r="F1145" s="62"/>
      <c r="G1145" s="62"/>
      <c r="H1145" s="62"/>
      <c r="I1145" s="62"/>
      <c r="J1145" s="62"/>
      <c r="K1145" s="62"/>
      <c r="L1145" s="62"/>
      <c r="M1145" s="62"/>
      <c r="N1145" s="62"/>
      <c r="O1145" s="62"/>
      <c r="P1145" s="62"/>
      <c r="Q1145" s="62"/>
      <c r="R1145" s="62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62"/>
      <c r="AE1145" s="317"/>
      <c r="AF1145" s="317"/>
      <c r="AG1145" s="317"/>
      <c r="AH1145" s="317"/>
      <c r="AI1145" s="317"/>
      <c r="AJ1145" s="317"/>
      <c r="AK1145" s="315"/>
      <c r="AL1145" s="62"/>
      <c r="AM1145" s="62"/>
      <c r="AN1145" s="62"/>
      <c r="AO1145" s="62"/>
      <c r="AP1145" s="62"/>
      <c r="AQ1145" s="62"/>
      <c r="AR1145" s="62"/>
      <c r="AS1145" s="62"/>
      <c r="AT1145" s="62"/>
      <c r="AU1145" s="62"/>
      <c r="AV1145" s="62"/>
      <c r="AW1145" s="62"/>
      <c r="AX1145" s="62"/>
      <c r="AY1145" s="62"/>
      <c r="AZ1145" s="62"/>
      <c r="BA1145" s="62"/>
      <c r="BB1145" s="62"/>
      <c r="BC1145" s="62"/>
      <c r="BD1145" s="62"/>
      <c r="BE1145" s="62"/>
      <c r="BF1145" s="62"/>
      <c r="BG1145" s="62"/>
      <c r="BH1145" s="62"/>
      <c r="BI1145" s="62"/>
      <c r="BJ1145" s="62"/>
      <c r="BK1145" s="62"/>
      <c r="BL1145" s="62"/>
      <c r="BM1145" s="62"/>
    </row>
    <row r="1146" spans="1:65" s="53" customFormat="1" x14ac:dyDescent="0.2">
      <c r="A1146" s="2"/>
      <c r="B1146" s="2"/>
      <c r="C1146" s="62"/>
      <c r="D1146" s="62"/>
      <c r="E1146" s="62"/>
      <c r="F1146" s="62"/>
      <c r="G1146" s="62"/>
      <c r="H1146" s="62"/>
      <c r="I1146" s="62"/>
      <c r="J1146" s="62"/>
      <c r="K1146" s="62"/>
      <c r="L1146" s="62"/>
      <c r="M1146" s="62"/>
      <c r="N1146" s="62"/>
      <c r="O1146" s="62"/>
      <c r="P1146" s="62"/>
      <c r="Q1146" s="62"/>
      <c r="R1146" s="62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62"/>
      <c r="AE1146" s="317"/>
      <c r="AF1146" s="317"/>
      <c r="AG1146" s="317"/>
      <c r="AH1146" s="317"/>
      <c r="AI1146" s="317"/>
      <c r="AJ1146" s="317"/>
      <c r="AK1146" s="315"/>
      <c r="AL1146" s="62"/>
      <c r="AM1146" s="62"/>
      <c r="AN1146" s="62"/>
      <c r="AO1146" s="62"/>
      <c r="AP1146" s="62"/>
      <c r="AQ1146" s="62"/>
      <c r="AR1146" s="62"/>
      <c r="AS1146" s="62"/>
      <c r="AT1146" s="62"/>
      <c r="AU1146" s="62"/>
      <c r="AV1146" s="62"/>
      <c r="AW1146" s="62"/>
      <c r="AX1146" s="62"/>
      <c r="AY1146" s="62"/>
      <c r="AZ1146" s="62"/>
      <c r="BA1146" s="62"/>
      <c r="BB1146" s="62"/>
      <c r="BC1146" s="62"/>
      <c r="BD1146" s="62"/>
      <c r="BE1146" s="62"/>
      <c r="BF1146" s="62"/>
      <c r="BG1146" s="62"/>
      <c r="BH1146" s="62"/>
      <c r="BI1146" s="62"/>
      <c r="BJ1146" s="62"/>
      <c r="BK1146" s="62"/>
      <c r="BL1146" s="62"/>
      <c r="BM1146" s="62"/>
    </row>
    <row r="1147" spans="1:65" s="53" customFormat="1" x14ac:dyDescent="0.2">
      <c r="A1147" s="2"/>
      <c r="B1147" s="2"/>
      <c r="C1147" s="62"/>
      <c r="D1147" s="62"/>
      <c r="E1147" s="62"/>
      <c r="F1147" s="62"/>
      <c r="G1147" s="62"/>
      <c r="H1147" s="62"/>
      <c r="I1147" s="62"/>
      <c r="J1147" s="62"/>
      <c r="K1147" s="62"/>
      <c r="L1147" s="62"/>
      <c r="M1147" s="62"/>
      <c r="N1147" s="62"/>
      <c r="O1147" s="62"/>
      <c r="P1147" s="62"/>
      <c r="Q1147" s="62"/>
      <c r="R1147" s="62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62"/>
      <c r="AE1147" s="317"/>
      <c r="AF1147" s="317"/>
      <c r="AG1147" s="317"/>
      <c r="AH1147" s="317"/>
      <c r="AI1147" s="317"/>
      <c r="AJ1147" s="317"/>
      <c r="AK1147" s="315"/>
      <c r="AL1147" s="62"/>
      <c r="AM1147" s="62"/>
      <c r="AN1147" s="62"/>
      <c r="AO1147" s="62"/>
      <c r="AP1147" s="62"/>
      <c r="AQ1147" s="62"/>
      <c r="AR1147" s="62"/>
      <c r="AS1147" s="62"/>
      <c r="AT1147" s="62"/>
      <c r="AU1147" s="62"/>
      <c r="AV1147" s="62"/>
      <c r="AW1147" s="62"/>
      <c r="AX1147" s="62"/>
      <c r="AY1147" s="62"/>
      <c r="AZ1147" s="62"/>
      <c r="BA1147" s="62"/>
      <c r="BB1147" s="62"/>
      <c r="BC1147" s="62"/>
      <c r="BD1147" s="62"/>
      <c r="BE1147" s="62"/>
      <c r="BF1147" s="62"/>
      <c r="BG1147" s="62"/>
      <c r="BH1147" s="62"/>
      <c r="BI1147" s="62"/>
      <c r="BJ1147" s="62"/>
      <c r="BK1147" s="62"/>
      <c r="BL1147" s="62"/>
      <c r="BM1147" s="62"/>
    </row>
    <row r="1148" spans="1:65" s="53" customFormat="1" x14ac:dyDescent="0.2">
      <c r="A1148" s="2"/>
      <c r="B1148" s="2"/>
      <c r="C1148" s="62"/>
      <c r="D1148" s="62"/>
      <c r="E1148" s="62"/>
      <c r="F1148" s="62"/>
      <c r="G1148" s="62"/>
      <c r="H1148" s="62"/>
      <c r="I1148" s="62"/>
      <c r="J1148" s="62"/>
      <c r="K1148" s="62"/>
      <c r="L1148" s="62"/>
      <c r="M1148" s="62"/>
      <c r="N1148" s="62"/>
      <c r="O1148" s="62"/>
      <c r="P1148" s="62"/>
      <c r="Q1148" s="62"/>
      <c r="R1148" s="62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62"/>
      <c r="AE1148" s="317"/>
      <c r="AF1148" s="317"/>
      <c r="AG1148" s="317"/>
      <c r="AH1148" s="317"/>
      <c r="AI1148" s="317"/>
      <c r="AJ1148" s="317"/>
      <c r="AK1148" s="315"/>
      <c r="AL1148" s="62"/>
      <c r="AM1148" s="62"/>
      <c r="AN1148" s="62"/>
      <c r="AO1148" s="62"/>
      <c r="AP1148" s="62"/>
      <c r="AQ1148" s="62"/>
      <c r="AR1148" s="62"/>
      <c r="AS1148" s="62"/>
      <c r="AT1148" s="62"/>
      <c r="AU1148" s="62"/>
      <c r="AV1148" s="62"/>
      <c r="AW1148" s="62"/>
      <c r="AX1148" s="62"/>
      <c r="AY1148" s="62"/>
      <c r="AZ1148" s="62"/>
      <c r="BA1148" s="62"/>
      <c r="BB1148" s="62"/>
      <c r="BC1148" s="62"/>
      <c r="BD1148" s="62"/>
      <c r="BE1148" s="62"/>
      <c r="BF1148" s="62"/>
      <c r="BG1148" s="62"/>
      <c r="BH1148" s="62"/>
      <c r="BI1148" s="62"/>
      <c r="BJ1148" s="62"/>
      <c r="BK1148" s="62"/>
      <c r="BL1148" s="62"/>
      <c r="BM1148" s="62"/>
    </row>
    <row r="1149" spans="1:65" s="53" customFormat="1" x14ac:dyDescent="0.2">
      <c r="A1149" s="2"/>
      <c r="B1149" s="2"/>
      <c r="C1149" s="62"/>
      <c r="D1149" s="62"/>
      <c r="E1149" s="62"/>
      <c r="F1149" s="62"/>
      <c r="G1149" s="62"/>
      <c r="H1149" s="62"/>
      <c r="I1149" s="62"/>
      <c r="J1149" s="62"/>
      <c r="K1149" s="62"/>
      <c r="L1149" s="62"/>
      <c r="M1149" s="62"/>
      <c r="N1149" s="62"/>
      <c r="O1149" s="62"/>
      <c r="P1149" s="62"/>
      <c r="Q1149" s="62"/>
      <c r="R1149" s="62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62"/>
      <c r="AE1149" s="317"/>
      <c r="AF1149" s="317"/>
      <c r="AG1149" s="317"/>
      <c r="AH1149" s="317"/>
      <c r="AI1149" s="317"/>
      <c r="AJ1149" s="317"/>
      <c r="AK1149" s="315"/>
      <c r="AL1149" s="62"/>
      <c r="AM1149" s="62"/>
      <c r="AN1149" s="62"/>
      <c r="AO1149" s="62"/>
      <c r="AP1149" s="62"/>
      <c r="AQ1149" s="62"/>
      <c r="AR1149" s="62"/>
      <c r="AS1149" s="62"/>
      <c r="AT1149" s="62"/>
      <c r="AU1149" s="62"/>
      <c r="AV1149" s="62"/>
      <c r="AW1149" s="62"/>
      <c r="AX1149" s="62"/>
      <c r="AY1149" s="62"/>
      <c r="AZ1149" s="62"/>
      <c r="BA1149" s="62"/>
      <c r="BB1149" s="62"/>
      <c r="BC1149" s="62"/>
      <c r="BD1149" s="62"/>
      <c r="BE1149" s="62"/>
      <c r="BF1149" s="62"/>
      <c r="BG1149" s="62"/>
      <c r="BH1149" s="62"/>
      <c r="BI1149" s="62"/>
      <c r="BJ1149" s="62"/>
      <c r="BK1149" s="62"/>
      <c r="BL1149" s="62"/>
      <c r="BM1149" s="62"/>
    </row>
    <row r="1150" spans="1:65" s="53" customFormat="1" x14ac:dyDescent="0.2">
      <c r="A1150" s="2"/>
      <c r="B1150" s="2"/>
      <c r="C1150" s="62"/>
      <c r="D1150" s="62"/>
      <c r="E1150" s="62"/>
      <c r="F1150" s="62"/>
      <c r="G1150" s="62"/>
      <c r="H1150" s="62"/>
      <c r="I1150" s="62"/>
      <c r="J1150" s="62"/>
      <c r="K1150" s="62"/>
      <c r="L1150" s="62"/>
      <c r="M1150" s="62"/>
      <c r="N1150" s="62"/>
      <c r="O1150" s="62"/>
      <c r="P1150" s="62"/>
      <c r="Q1150" s="62"/>
      <c r="R1150" s="62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62"/>
      <c r="AE1150" s="317"/>
      <c r="AF1150" s="317"/>
      <c r="AG1150" s="317"/>
      <c r="AH1150" s="317"/>
      <c r="AI1150" s="317"/>
      <c r="AJ1150" s="317"/>
      <c r="AK1150" s="315"/>
      <c r="AL1150" s="62"/>
      <c r="AM1150" s="62"/>
      <c r="AN1150" s="62"/>
      <c r="AO1150" s="62"/>
      <c r="AP1150" s="62"/>
      <c r="AQ1150" s="62"/>
      <c r="AR1150" s="62"/>
      <c r="AS1150" s="62"/>
      <c r="AT1150" s="62"/>
      <c r="AU1150" s="62"/>
      <c r="AV1150" s="62"/>
      <c r="AW1150" s="62"/>
      <c r="AX1150" s="62"/>
      <c r="AY1150" s="62"/>
      <c r="AZ1150" s="62"/>
      <c r="BA1150" s="62"/>
      <c r="BB1150" s="62"/>
      <c r="BC1150" s="62"/>
      <c r="BD1150" s="62"/>
      <c r="BE1150" s="62"/>
      <c r="BF1150" s="62"/>
      <c r="BG1150" s="62"/>
      <c r="BH1150" s="62"/>
      <c r="BI1150" s="62"/>
      <c r="BJ1150" s="62"/>
      <c r="BK1150" s="62"/>
      <c r="BL1150" s="62"/>
      <c r="BM1150" s="62"/>
    </row>
    <row r="1151" spans="1:65" s="53" customFormat="1" x14ac:dyDescent="0.2">
      <c r="A1151" s="2"/>
      <c r="B1151" s="2"/>
      <c r="C1151" s="62"/>
      <c r="D1151" s="62"/>
      <c r="E1151" s="62"/>
      <c r="F1151" s="62"/>
      <c r="G1151" s="62"/>
      <c r="H1151" s="62"/>
      <c r="I1151" s="62"/>
      <c r="J1151" s="62"/>
      <c r="K1151" s="62"/>
      <c r="L1151" s="62"/>
      <c r="M1151" s="62"/>
      <c r="N1151" s="62"/>
      <c r="O1151" s="62"/>
      <c r="P1151" s="62"/>
      <c r="Q1151" s="62"/>
      <c r="R1151" s="62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62"/>
      <c r="AE1151" s="317"/>
      <c r="AF1151" s="317"/>
      <c r="AG1151" s="317"/>
      <c r="AH1151" s="317"/>
      <c r="AI1151" s="317"/>
      <c r="AJ1151" s="317"/>
      <c r="AK1151" s="315"/>
      <c r="AL1151" s="62"/>
      <c r="AM1151" s="62"/>
      <c r="AN1151" s="62"/>
      <c r="AO1151" s="62"/>
      <c r="AP1151" s="62"/>
      <c r="AQ1151" s="62"/>
      <c r="AR1151" s="62"/>
      <c r="AS1151" s="62"/>
      <c r="AT1151" s="62"/>
      <c r="AU1151" s="62"/>
      <c r="AV1151" s="62"/>
      <c r="AW1151" s="62"/>
      <c r="AX1151" s="62"/>
      <c r="AY1151" s="62"/>
      <c r="AZ1151" s="62"/>
      <c r="BA1151" s="62"/>
      <c r="BB1151" s="62"/>
      <c r="BC1151" s="62"/>
      <c r="BD1151" s="62"/>
      <c r="BE1151" s="62"/>
      <c r="BF1151" s="62"/>
      <c r="BG1151" s="62"/>
      <c r="BH1151" s="62"/>
      <c r="BI1151" s="62"/>
      <c r="BJ1151" s="62"/>
      <c r="BK1151" s="62"/>
      <c r="BL1151" s="62"/>
      <c r="BM1151" s="62"/>
    </row>
    <row r="1152" spans="1:65" s="53" customFormat="1" x14ac:dyDescent="0.2">
      <c r="A1152" s="2"/>
      <c r="B1152" s="2"/>
      <c r="C1152" s="62"/>
      <c r="D1152" s="62"/>
      <c r="E1152" s="62"/>
      <c r="F1152" s="62"/>
      <c r="G1152" s="62"/>
      <c r="H1152" s="62"/>
      <c r="I1152" s="62"/>
      <c r="J1152" s="62"/>
      <c r="K1152" s="62"/>
      <c r="L1152" s="62"/>
      <c r="M1152" s="62"/>
      <c r="N1152" s="62"/>
      <c r="O1152" s="62"/>
      <c r="P1152" s="62"/>
      <c r="Q1152" s="62"/>
      <c r="R1152" s="62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62"/>
      <c r="AE1152" s="317"/>
      <c r="AF1152" s="317"/>
      <c r="AG1152" s="317"/>
      <c r="AH1152" s="317"/>
      <c r="AI1152" s="317"/>
      <c r="AJ1152" s="317"/>
      <c r="AK1152" s="315"/>
      <c r="AL1152" s="62"/>
      <c r="AM1152" s="62"/>
      <c r="AN1152" s="62"/>
      <c r="AO1152" s="62"/>
      <c r="AP1152" s="62"/>
      <c r="AQ1152" s="62"/>
      <c r="AR1152" s="62"/>
      <c r="AS1152" s="62"/>
      <c r="AT1152" s="62"/>
      <c r="AU1152" s="62"/>
      <c r="AV1152" s="62"/>
      <c r="AW1152" s="62"/>
      <c r="AX1152" s="62"/>
      <c r="AY1152" s="62"/>
      <c r="AZ1152" s="62"/>
      <c r="BA1152" s="62"/>
      <c r="BB1152" s="62"/>
      <c r="BC1152" s="62"/>
      <c r="BD1152" s="62"/>
      <c r="BE1152" s="62"/>
      <c r="BF1152" s="62"/>
      <c r="BG1152" s="62"/>
      <c r="BH1152" s="62"/>
      <c r="BI1152" s="62"/>
      <c r="BJ1152" s="62"/>
      <c r="BK1152" s="62"/>
      <c r="BL1152" s="62"/>
      <c r="BM1152" s="62"/>
    </row>
    <row r="1153" spans="1:65" s="53" customFormat="1" x14ac:dyDescent="0.2">
      <c r="A1153" s="2"/>
      <c r="B1153" s="2"/>
      <c r="C1153" s="62"/>
      <c r="D1153" s="62"/>
      <c r="E1153" s="62"/>
      <c r="F1153" s="62"/>
      <c r="G1153" s="62"/>
      <c r="H1153" s="62"/>
      <c r="I1153" s="62"/>
      <c r="J1153" s="62"/>
      <c r="K1153" s="62"/>
      <c r="L1153" s="62"/>
      <c r="M1153" s="62"/>
      <c r="N1153" s="62"/>
      <c r="O1153" s="62"/>
      <c r="P1153" s="62"/>
      <c r="Q1153" s="62"/>
      <c r="R1153" s="62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62"/>
      <c r="AE1153" s="317"/>
      <c r="AF1153" s="317"/>
      <c r="AG1153" s="317"/>
      <c r="AH1153" s="317"/>
      <c r="AI1153" s="317"/>
      <c r="AJ1153" s="317"/>
      <c r="AK1153" s="315"/>
      <c r="AL1153" s="62"/>
      <c r="AM1153" s="62"/>
      <c r="AN1153" s="62"/>
      <c r="AO1153" s="62"/>
      <c r="AP1153" s="62"/>
      <c r="AQ1153" s="62"/>
      <c r="AR1153" s="62"/>
      <c r="AS1153" s="62"/>
      <c r="AT1153" s="62"/>
      <c r="AU1153" s="62"/>
      <c r="AV1153" s="62"/>
      <c r="AW1153" s="62"/>
      <c r="AX1153" s="62"/>
      <c r="AY1153" s="62"/>
      <c r="AZ1153" s="62"/>
      <c r="BA1153" s="62"/>
      <c r="BB1153" s="62"/>
      <c r="BC1153" s="62"/>
      <c r="BD1153" s="62"/>
      <c r="BE1153" s="62"/>
      <c r="BF1153" s="62"/>
      <c r="BG1153" s="62"/>
      <c r="BH1153" s="62"/>
      <c r="BI1153" s="62"/>
      <c r="BJ1153" s="62"/>
      <c r="BK1153" s="62"/>
      <c r="BL1153" s="62"/>
      <c r="BM1153" s="62"/>
    </row>
    <row r="1154" spans="1:65" s="53" customFormat="1" x14ac:dyDescent="0.2">
      <c r="A1154" s="2"/>
      <c r="B1154" s="2"/>
      <c r="C1154" s="62"/>
      <c r="D1154" s="62"/>
      <c r="E1154" s="62"/>
      <c r="F1154" s="62"/>
      <c r="G1154" s="62"/>
      <c r="H1154" s="62"/>
      <c r="I1154" s="62"/>
      <c r="J1154" s="62"/>
      <c r="K1154" s="62"/>
      <c r="L1154" s="62"/>
      <c r="M1154" s="62"/>
      <c r="N1154" s="62"/>
      <c r="O1154" s="62"/>
      <c r="P1154" s="62"/>
      <c r="Q1154" s="62"/>
      <c r="R1154" s="62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62"/>
      <c r="AE1154" s="317"/>
      <c r="AF1154" s="317"/>
      <c r="AG1154" s="317"/>
      <c r="AH1154" s="317"/>
      <c r="AI1154" s="317"/>
      <c r="AJ1154" s="317"/>
      <c r="AK1154" s="315"/>
      <c r="AL1154" s="62"/>
      <c r="AM1154" s="62"/>
      <c r="AN1154" s="62"/>
      <c r="AO1154" s="62"/>
      <c r="AP1154" s="62"/>
      <c r="AQ1154" s="62"/>
      <c r="AR1154" s="62"/>
      <c r="AS1154" s="62"/>
      <c r="AT1154" s="62"/>
      <c r="AU1154" s="62"/>
      <c r="AV1154" s="62"/>
      <c r="AW1154" s="62"/>
      <c r="AX1154" s="62"/>
      <c r="AY1154" s="62"/>
      <c r="AZ1154" s="62"/>
      <c r="BA1154" s="62"/>
      <c r="BB1154" s="62"/>
      <c r="BC1154" s="62"/>
      <c r="BD1154" s="62"/>
      <c r="BE1154" s="62"/>
      <c r="BF1154" s="62"/>
      <c r="BG1154" s="62"/>
      <c r="BH1154" s="62"/>
      <c r="BI1154" s="62"/>
      <c r="BJ1154" s="62"/>
      <c r="BK1154" s="62"/>
      <c r="BL1154" s="62"/>
      <c r="BM1154" s="62"/>
    </row>
    <row r="1155" spans="1:65" s="53" customFormat="1" x14ac:dyDescent="0.2">
      <c r="A1155" s="2"/>
      <c r="B1155" s="2"/>
      <c r="C1155" s="62"/>
      <c r="D1155" s="62"/>
      <c r="E1155" s="62"/>
      <c r="F1155" s="62"/>
      <c r="G1155" s="62"/>
      <c r="H1155" s="62"/>
      <c r="I1155" s="62"/>
      <c r="J1155" s="62"/>
      <c r="K1155" s="62"/>
      <c r="L1155" s="62"/>
      <c r="M1155" s="62"/>
      <c r="N1155" s="62"/>
      <c r="O1155" s="62"/>
      <c r="P1155" s="62"/>
      <c r="Q1155" s="62"/>
      <c r="R1155" s="62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62"/>
      <c r="AE1155" s="317"/>
      <c r="AF1155" s="317"/>
      <c r="AG1155" s="317"/>
      <c r="AH1155" s="317"/>
      <c r="AI1155" s="317"/>
      <c r="AJ1155" s="317"/>
      <c r="AK1155" s="315"/>
      <c r="AL1155" s="62"/>
      <c r="AM1155" s="62"/>
      <c r="AN1155" s="62"/>
      <c r="AO1155" s="62"/>
      <c r="AP1155" s="62"/>
      <c r="AQ1155" s="62"/>
      <c r="AR1155" s="62"/>
      <c r="AS1155" s="62"/>
      <c r="AT1155" s="62"/>
      <c r="AU1155" s="62"/>
      <c r="AV1155" s="62"/>
      <c r="AW1155" s="62"/>
      <c r="AX1155" s="62"/>
      <c r="AY1155" s="62"/>
      <c r="AZ1155" s="62"/>
      <c r="BA1155" s="62"/>
      <c r="BB1155" s="62"/>
      <c r="BC1155" s="62"/>
      <c r="BD1155" s="62"/>
      <c r="BE1155" s="62"/>
      <c r="BF1155" s="62"/>
      <c r="BG1155" s="62"/>
      <c r="BH1155" s="62"/>
      <c r="BI1155" s="62"/>
      <c r="BJ1155" s="62"/>
      <c r="BK1155" s="62"/>
      <c r="BL1155" s="62"/>
      <c r="BM1155" s="62"/>
    </row>
    <row r="1156" spans="1:65" s="53" customFormat="1" x14ac:dyDescent="0.2">
      <c r="A1156" s="2"/>
      <c r="B1156" s="2"/>
      <c r="C1156" s="62"/>
      <c r="D1156" s="62"/>
      <c r="E1156" s="62"/>
      <c r="F1156" s="62"/>
      <c r="G1156" s="62"/>
      <c r="H1156" s="62"/>
      <c r="I1156" s="62"/>
      <c r="J1156" s="62"/>
      <c r="K1156" s="62"/>
      <c r="L1156" s="62"/>
      <c r="M1156" s="62"/>
      <c r="N1156" s="62"/>
      <c r="O1156" s="62"/>
      <c r="P1156" s="62"/>
      <c r="Q1156" s="62"/>
      <c r="R1156" s="62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62"/>
      <c r="AE1156" s="317"/>
      <c r="AF1156" s="317"/>
      <c r="AG1156" s="317"/>
      <c r="AH1156" s="317"/>
      <c r="AI1156" s="317"/>
      <c r="AJ1156" s="317"/>
      <c r="AK1156" s="315"/>
      <c r="AL1156" s="62"/>
      <c r="AM1156" s="62"/>
      <c r="AN1156" s="62"/>
      <c r="AO1156" s="62"/>
      <c r="AP1156" s="62"/>
      <c r="AQ1156" s="62"/>
      <c r="AR1156" s="62"/>
      <c r="AS1156" s="62"/>
      <c r="AT1156" s="62"/>
      <c r="AU1156" s="62"/>
      <c r="AV1156" s="62"/>
      <c r="AW1156" s="62"/>
      <c r="AX1156" s="62"/>
      <c r="AY1156" s="62"/>
      <c r="AZ1156" s="62"/>
      <c r="BA1156" s="62"/>
      <c r="BB1156" s="62"/>
      <c r="BC1156" s="62"/>
      <c r="BD1156" s="62"/>
      <c r="BE1156" s="62"/>
      <c r="BF1156" s="62"/>
      <c r="BG1156" s="62"/>
      <c r="BH1156" s="62"/>
      <c r="BI1156" s="62"/>
      <c r="BJ1156" s="62"/>
      <c r="BK1156" s="62"/>
      <c r="BL1156" s="62"/>
      <c r="BM1156" s="62"/>
    </row>
    <row r="1157" spans="1:65" s="53" customFormat="1" x14ac:dyDescent="0.2">
      <c r="A1157" s="2"/>
      <c r="B1157" s="2"/>
      <c r="C1157" s="62"/>
      <c r="D1157" s="62"/>
      <c r="E1157" s="62"/>
      <c r="F1157" s="62"/>
      <c r="G1157" s="62"/>
      <c r="H1157" s="62"/>
      <c r="I1157" s="62"/>
      <c r="J1157" s="62"/>
      <c r="K1157" s="62"/>
      <c r="L1157" s="62"/>
      <c r="M1157" s="62"/>
      <c r="N1157" s="62"/>
      <c r="O1157" s="62"/>
      <c r="P1157" s="62"/>
      <c r="Q1157" s="62"/>
      <c r="R1157" s="62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62"/>
      <c r="AE1157" s="317"/>
      <c r="AF1157" s="317"/>
      <c r="AG1157" s="317"/>
      <c r="AH1157" s="317"/>
      <c r="AI1157" s="317"/>
      <c r="AJ1157" s="317"/>
      <c r="AK1157" s="315"/>
      <c r="AL1157" s="62"/>
      <c r="AM1157" s="62"/>
      <c r="AN1157" s="62"/>
      <c r="AO1157" s="62"/>
      <c r="AP1157" s="62"/>
      <c r="AQ1157" s="62"/>
      <c r="AR1157" s="62"/>
      <c r="AS1157" s="62"/>
      <c r="AT1157" s="62"/>
      <c r="AU1157" s="62"/>
      <c r="AV1157" s="62"/>
      <c r="AW1157" s="62"/>
      <c r="AX1157" s="62"/>
      <c r="AY1157" s="62"/>
      <c r="AZ1157" s="62"/>
      <c r="BA1157" s="62"/>
      <c r="BB1157" s="62"/>
      <c r="BC1157" s="62"/>
      <c r="BD1157" s="62"/>
      <c r="BE1157" s="62"/>
      <c r="BF1157" s="62"/>
      <c r="BG1157" s="62"/>
      <c r="BH1157" s="62"/>
      <c r="BI1157" s="62"/>
      <c r="BJ1157" s="62"/>
      <c r="BK1157" s="62"/>
      <c r="BL1157" s="62"/>
      <c r="BM1157" s="62"/>
    </row>
    <row r="1158" spans="1:65" s="53" customFormat="1" x14ac:dyDescent="0.2">
      <c r="A1158" s="2"/>
      <c r="B1158" s="2"/>
      <c r="C1158" s="62"/>
      <c r="D1158" s="62"/>
      <c r="E1158" s="62"/>
      <c r="F1158" s="62"/>
      <c r="G1158" s="62"/>
      <c r="H1158" s="62"/>
      <c r="I1158" s="62"/>
      <c r="J1158" s="62"/>
      <c r="K1158" s="62"/>
      <c r="L1158" s="62"/>
      <c r="M1158" s="62"/>
      <c r="N1158" s="62"/>
      <c r="O1158" s="62"/>
      <c r="P1158" s="62"/>
      <c r="Q1158" s="62"/>
      <c r="R1158" s="62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62"/>
      <c r="AE1158" s="317"/>
      <c r="AF1158" s="317"/>
      <c r="AG1158" s="317"/>
      <c r="AH1158" s="317"/>
      <c r="AI1158" s="317"/>
      <c r="AJ1158" s="317"/>
      <c r="AK1158" s="315"/>
      <c r="AL1158" s="62"/>
      <c r="AM1158" s="62"/>
      <c r="AN1158" s="62"/>
      <c r="AO1158" s="62"/>
      <c r="AP1158" s="62"/>
      <c r="AQ1158" s="62"/>
      <c r="AR1158" s="62"/>
      <c r="AS1158" s="62"/>
      <c r="AT1158" s="62"/>
      <c r="AU1158" s="62"/>
      <c r="AV1158" s="62"/>
      <c r="AW1158" s="62"/>
      <c r="AX1158" s="62"/>
      <c r="AY1158" s="62"/>
      <c r="AZ1158" s="62"/>
      <c r="BA1158" s="62"/>
      <c r="BB1158" s="62"/>
      <c r="BC1158" s="62"/>
      <c r="BD1158" s="62"/>
      <c r="BE1158" s="62"/>
      <c r="BF1158" s="62"/>
      <c r="BG1158" s="62"/>
      <c r="BH1158" s="62"/>
      <c r="BI1158" s="62"/>
      <c r="BJ1158" s="62"/>
      <c r="BK1158" s="62"/>
      <c r="BL1158" s="62"/>
      <c r="BM1158" s="62"/>
    </row>
    <row r="1159" spans="1:65" s="53" customFormat="1" x14ac:dyDescent="0.2">
      <c r="A1159" s="2"/>
      <c r="B1159" s="2"/>
      <c r="C1159" s="62"/>
      <c r="D1159" s="62"/>
      <c r="E1159" s="62"/>
      <c r="F1159" s="62"/>
      <c r="G1159" s="62"/>
      <c r="H1159" s="62"/>
      <c r="I1159" s="62"/>
      <c r="J1159" s="62"/>
      <c r="K1159" s="62"/>
      <c r="L1159" s="62"/>
      <c r="M1159" s="62"/>
      <c r="N1159" s="62"/>
      <c r="O1159" s="62"/>
      <c r="P1159" s="62"/>
      <c r="Q1159" s="62"/>
      <c r="R1159" s="62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62"/>
      <c r="AE1159" s="317"/>
      <c r="AF1159" s="317"/>
      <c r="AG1159" s="317"/>
      <c r="AH1159" s="317"/>
      <c r="AI1159" s="317"/>
      <c r="AJ1159" s="317"/>
      <c r="AK1159" s="315"/>
      <c r="AL1159" s="62"/>
      <c r="AM1159" s="62"/>
      <c r="AN1159" s="62"/>
      <c r="AO1159" s="62"/>
      <c r="AP1159" s="62"/>
      <c r="AQ1159" s="62"/>
      <c r="AR1159" s="62"/>
      <c r="AS1159" s="62"/>
      <c r="AT1159" s="62"/>
      <c r="AU1159" s="62"/>
      <c r="AV1159" s="62"/>
      <c r="AW1159" s="62"/>
      <c r="AX1159" s="62"/>
      <c r="AY1159" s="62"/>
      <c r="AZ1159" s="62"/>
      <c r="BA1159" s="62"/>
      <c r="BB1159" s="62"/>
      <c r="BC1159" s="62"/>
      <c r="BD1159" s="62"/>
      <c r="BE1159" s="62"/>
      <c r="BF1159" s="62"/>
      <c r="BG1159" s="62"/>
      <c r="BH1159" s="62"/>
      <c r="BI1159" s="62"/>
      <c r="BJ1159" s="62"/>
      <c r="BK1159" s="62"/>
      <c r="BL1159" s="62"/>
      <c r="BM1159" s="62"/>
    </row>
    <row r="1160" spans="1:65" s="53" customFormat="1" x14ac:dyDescent="0.2">
      <c r="A1160" s="2"/>
      <c r="B1160" s="2"/>
      <c r="C1160" s="62"/>
      <c r="D1160" s="62"/>
      <c r="E1160" s="62"/>
      <c r="F1160" s="62"/>
      <c r="G1160" s="62"/>
      <c r="H1160" s="62"/>
      <c r="I1160" s="62"/>
      <c r="J1160" s="62"/>
      <c r="K1160" s="62"/>
      <c r="L1160" s="62"/>
      <c r="M1160" s="62"/>
      <c r="N1160" s="62"/>
      <c r="O1160" s="62"/>
      <c r="P1160" s="62"/>
      <c r="Q1160" s="62"/>
      <c r="R1160" s="62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62"/>
      <c r="AE1160" s="317"/>
      <c r="AF1160" s="317"/>
      <c r="AG1160" s="317"/>
      <c r="AH1160" s="317"/>
      <c r="AI1160" s="317"/>
      <c r="AJ1160" s="317"/>
      <c r="AK1160" s="315"/>
      <c r="AL1160" s="62"/>
      <c r="AM1160" s="62"/>
      <c r="AN1160" s="62"/>
      <c r="AO1160" s="62"/>
      <c r="AP1160" s="62"/>
      <c r="AQ1160" s="62"/>
      <c r="AR1160" s="62"/>
      <c r="AS1160" s="62"/>
      <c r="AT1160" s="62"/>
      <c r="AU1160" s="62"/>
      <c r="AV1160" s="62"/>
      <c r="AW1160" s="62"/>
      <c r="AX1160" s="62"/>
      <c r="AY1160" s="62"/>
      <c r="AZ1160" s="62"/>
      <c r="BA1160" s="62"/>
      <c r="BB1160" s="62"/>
      <c r="BC1160" s="62"/>
      <c r="BD1160" s="62"/>
      <c r="BE1160" s="62"/>
      <c r="BF1160" s="62"/>
      <c r="BG1160" s="62"/>
      <c r="BH1160" s="62"/>
      <c r="BI1160" s="62"/>
      <c r="BJ1160" s="62"/>
      <c r="BK1160" s="62"/>
      <c r="BL1160" s="62"/>
      <c r="BM1160" s="62"/>
    </row>
    <row r="1161" spans="1:65" s="53" customFormat="1" x14ac:dyDescent="0.2">
      <c r="A1161" s="2"/>
      <c r="B1161" s="2"/>
      <c r="C1161" s="62"/>
      <c r="D1161" s="62"/>
      <c r="E1161" s="62"/>
      <c r="F1161" s="62"/>
      <c r="G1161" s="62"/>
      <c r="H1161" s="62"/>
      <c r="I1161" s="62"/>
      <c r="J1161" s="62"/>
      <c r="K1161" s="62"/>
      <c r="L1161" s="62"/>
      <c r="M1161" s="62"/>
      <c r="N1161" s="62"/>
      <c r="O1161" s="62"/>
      <c r="P1161" s="62"/>
      <c r="Q1161" s="62"/>
      <c r="R1161" s="62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62"/>
      <c r="AE1161" s="317"/>
      <c r="AF1161" s="317"/>
      <c r="AG1161" s="317"/>
      <c r="AH1161" s="317"/>
      <c r="AI1161" s="317"/>
      <c r="AJ1161" s="317"/>
      <c r="AK1161" s="315"/>
      <c r="AL1161" s="62"/>
      <c r="AM1161" s="62"/>
      <c r="AN1161" s="62"/>
      <c r="AO1161" s="62"/>
      <c r="AP1161" s="62"/>
      <c r="AQ1161" s="62"/>
      <c r="AR1161" s="62"/>
      <c r="AS1161" s="62"/>
      <c r="AT1161" s="62"/>
      <c r="AU1161" s="62"/>
      <c r="AV1161" s="62"/>
      <c r="AW1161" s="62"/>
      <c r="AX1161" s="62"/>
      <c r="AY1161" s="62"/>
      <c r="AZ1161" s="62"/>
      <c r="BA1161" s="62"/>
      <c r="BB1161" s="62"/>
      <c r="BC1161" s="62"/>
      <c r="BD1161" s="62"/>
      <c r="BE1161" s="62"/>
      <c r="BF1161" s="62"/>
      <c r="BG1161" s="62"/>
      <c r="BH1161" s="62"/>
      <c r="BI1161" s="62"/>
      <c r="BJ1161" s="62"/>
      <c r="BK1161" s="62"/>
      <c r="BL1161" s="62"/>
      <c r="BM1161" s="62"/>
    </row>
    <row r="1162" spans="1:65" s="53" customFormat="1" x14ac:dyDescent="0.2">
      <c r="A1162" s="2"/>
      <c r="B1162" s="2"/>
      <c r="C1162" s="62"/>
      <c r="D1162" s="62"/>
      <c r="E1162" s="62"/>
      <c r="F1162" s="62"/>
      <c r="G1162" s="62"/>
      <c r="H1162" s="62"/>
      <c r="I1162" s="62"/>
      <c r="J1162" s="62"/>
      <c r="K1162" s="62"/>
      <c r="L1162" s="62"/>
      <c r="M1162" s="62"/>
      <c r="N1162" s="62"/>
      <c r="O1162" s="62"/>
      <c r="P1162" s="62"/>
      <c r="Q1162" s="62"/>
      <c r="R1162" s="62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62"/>
      <c r="AE1162" s="317"/>
      <c r="AF1162" s="317"/>
      <c r="AG1162" s="317"/>
      <c r="AH1162" s="317"/>
      <c r="AI1162" s="317"/>
      <c r="AJ1162" s="317"/>
      <c r="AK1162" s="315"/>
      <c r="AL1162" s="62"/>
      <c r="AM1162" s="62"/>
      <c r="AN1162" s="62"/>
      <c r="AO1162" s="62"/>
      <c r="AP1162" s="62"/>
      <c r="AQ1162" s="62"/>
      <c r="AR1162" s="62"/>
      <c r="AS1162" s="62"/>
      <c r="AT1162" s="62"/>
      <c r="AU1162" s="62"/>
      <c r="AV1162" s="62"/>
      <c r="AW1162" s="62"/>
      <c r="AX1162" s="62"/>
      <c r="AY1162" s="62"/>
      <c r="AZ1162" s="62"/>
      <c r="BA1162" s="62"/>
      <c r="BB1162" s="62"/>
      <c r="BC1162" s="62"/>
      <c r="BD1162" s="62"/>
      <c r="BE1162" s="62"/>
      <c r="BF1162" s="62"/>
      <c r="BG1162" s="62"/>
      <c r="BH1162" s="62"/>
      <c r="BI1162" s="62"/>
      <c r="BJ1162" s="62"/>
      <c r="BK1162" s="62"/>
      <c r="BL1162" s="62"/>
      <c r="BM1162" s="62"/>
    </row>
    <row r="1163" spans="1:65" s="53" customFormat="1" x14ac:dyDescent="0.2">
      <c r="A1163" s="2"/>
      <c r="B1163" s="2"/>
      <c r="C1163" s="62"/>
      <c r="D1163" s="62"/>
      <c r="E1163" s="62"/>
      <c r="F1163" s="62"/>
      <c r="G1163" s="62"/>
      <c r="H1163" s="62"/>
      <c r="I1163" s="62"/>
      <c r="J1163" s="62"/>
      <c r="K1163" s="62"/>
      <c r="L1163" s="62"/>
      <c r="M1163" s="62"/>
      <c r="N1163" s="62"/>
      <c r="O1163" s="62"/>
      <c r="P1163" s="62"/>
      <c r="Q1163" s="62"/>
      <c r="R1163" s="62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62"/>
      <c r="AE1163" s="317"/>
      <c r="AF1163" s="317"/>
      <c r="AG1163" s="317"/>
      <c r="AH1163" s="317"/>
      <c r="AI1163" s="317"/>
      <c r="AJ1163" s="317"/>
      <c r="AK1163" s="315"/>
      <c r="AL1163" s="62"/>
      <c r="AM1163" s="62"/>
      <c r="AN1163" s="62"/>
      <c r="AO1163" s="62"/>
      <c r="AP1163" s="62"/>
      <c r="AQ1163" s="62"/>
      <c r="AR1163" s="62"/>
      <c r="AS1163" s="62"/>
      <c r="AT1163" s="62"/>
      <c r="AU1163" s="62"/>
      <c r="AV1163" s="62"/>
      <c r="AW1163" s="62"/>
      <c r="AX1163" s="62"/>
      <c r="AY1163" s="62"/>
      <c r="AZ1163" s="62"/>
      <c r="BA1163" s="62"/>
      <c r="BB1163" s="62"/>
      <c r="BC1163" s="62"/>
      <c r="BD1163" s="62"/>
      <c r="BE1163" s="62"/>
      <c r="BF1163" s="62"/>
      <c r="BG1163" s="62"/>
      <c r="BH1163" s="62"/>
      <c r="BI1163" s="62"/>
      <c r="BJ1163" s="62"/>
      <c r="BK1163" s="62"/>
      <c r="BL1163" s="62"/>
      <c r="BM1163" s="62"/>
    </row>
    <row r="1164" spans="1:65" s="53" customFormat="1" x14ac:dyDescent="0.2">
      <c r="A1164" s="2"/>
      <c r="B1164" s="2"/>
      <c r="C1164" s="62"/>
      <c r="D1164" s="62"/>
      <c r="E1164" s="62"/>
      <c r="F1164" s="62"/>
      <c r="G1164" s="62"/>
      <c r="H1164" s="62"/>
      <c r="I1164" s="62"/>
      <c r="J1164" s="62"/>
      <c r="K1164" s="62"/>
      <c r="L1164" s="62"/>
      <c r="M1164" s="62"/>
      <c r="N1164" s="62"/>
      <c r="O1164" s="62"/>
      <c r="P1164" s="62"/>
      <c r="Q1164" s="62"/>
      <c r="R1164" s="62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62"/>
      <c r="AE1164" s="317"/>
      <c r="AF1164" s="317"/>
      <c r="AG1164" s="317"/>
      <c r="AH1164" s="317"/>
      <c r="AI1164" s="317"/>
      <c r="AJ1164" s="317"/>
      <c r="AK1164" s="315"/>
      <c r="AL1164" s="62"/>
      <c r="AM1164" s="62"/>
      <c r="AN1164" s="62"/>
      <c r="AO1164" s="62"/>
      <c r="AP1164" s="62"/>
      <c r="AQ1164" s="62"/>
      <c r="AR1164" s="62"/>
      <c r="AS1164" s="62"/>
      <c r="AT1164" s="62"/>
      <c r="AU1164" s="62"/>
      <c r="AV1164" s="62"/>
      <c r="AW1164" s="62"/>
      <c r="AX1164" s="62"/>
      <c r="AY1164" s="62"/>
      <c r="AZ1164" s="62"/>
      <c r="BA1164" s="62"/>
      <c r="BB1164" s="62"/>
      <c r="BC1164" s="62"/>
      <c r="BD1164" s="62"/>
      <c r="BE1164" s="62"/>
      <c r="BF1164" s="62"/>
      <c r="BG1164" s="62"/>
      <c r="BH1164" s="62"/>
      <c r="BI1164" s="62"/>
      <c r="BJ1164" s="62"/>
      <c r="BK1164" s="62"/>
      <c r="BL1164" s="62"/>
      <c r="BM1164" s="62"/>
    </row>
    <row r="1165" spans="1:65" s="53" customFormat="1" x14ac:dyDescent="0.2">
      <c r="A1165" s="2"/>
      <c r="B1165" s="2"/>
      <c r="C1165" s="62"/>
      <c r="D1165" s="62"/>
      <c r="E1165" s="62"/>
      <c r="F1165" s="62"/>
      <c r="G1165" s="62"/>
      <c r="H1165" s="62"/>
      <c r="I1165" s="62"/>
      <c r="J1165" s="62"/>
      <c r="K1165" s="62"/>
      <c r="L1165" s="62"/>
      <c r="M1165" s="62"/>
      <c r="N1165" s="62"/>
      <c r="O1165" s="62"/>
      <c r="P1165" s="62"/>
      <c r="Q1165" s="62"/>
      <c r="R1165" s="62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62"/>
      <c r="AE1165" s="317"/>
      <c r="AF1165" s="317"/>
      <c r="AG1165" s="317"/>
      <c r="AH1165" s="317"/>
      <c r="AI1165" s="317"/>
      <c r="AJ1165" s="317"/>
      <c r="AK1165" s="315"/>
      <c r="AL1165" s="62"/>
      <c r="AM1165" s="62"/>
      <c r="AN1165" s="62"/>
      <c r="AO1165" s="62"/>
      <c r="AP1165" s="62"/>
      <c r="AQ1165" s="62"/>
      <c r="AR1165" s="62"/>
      <c r="AS1165" s="62"/>
      <c r="AT1165" s="62"/>
      <c r="AU1165" s="62"/>
      <c r="AV1165" s="62"/>
      <c r="AW1165" s="62"/>
      <c r="AX1165" s="62"/>
      <c r="AY1165" s="62"/>
      <c r="AZ1165" s="62"/>
      <c r="BA1165" s="62"/>
      <c r="BB1165" s="62"/>
      <c r="BC1165" s="62"/>
      <c r="BD1165" s="62"/>
      <c r="BE1165" s="62"/>
      <c r="BF1165" s="62"/>
      <c r="BG1165" s="62"/>
      <c r="BH1165" s="62"/>
      <c r="BI1165" s="62"/>
      <c r="BJ1165" s="62"/>
      <c r="BK1165" s="62"/>
      <c r="BL1165" s="62"/>
      <c r="BM1165" s="62"/>
    </row>
    <row r="1166" spans="1:65" s="53" customFormat="1" x14ac:dyDescent="0.2">
      <c r="A1166" s="2"/>
      <c r="B1166" s="2"/>
      <c r="C1166" s="62"/>
      <c r="D1166" s="62"/>
      <c r="E1166" s="62"/>
      <c r="F1166" s="62"/>
      <c r="G1166" s="62"/>
      <c r="H1166" s="62"/>
      <c r="I1166" s="62"/>
      <c r="J1166" s="62"/>
      <c r="K1166" s="62"/>
      <c r="L1166" s="62"/>
      <c r="M1166" s="62"/>
      <c r="N1166" s="62"/>
      <c r="O1166" s="62"/>
      <c r="P1166" s="62"/>
      <c r="Q1166" s="62"/>
      <c r="R1166" s="62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62"/>
      <c r="AE1166" s="317"/>
      <c r="AF1166" s="317"/>
      <c r="AG1166" s="317"/>
      <c r="AH1166" s="317"/>
      <c r="AI1166" s="317"/>
      <c r="AJ1166" s="317"/>
      <c r="AK1166" s="315"/>
      <c r="AL1166" s="62"/>
      <c r="AM1166" s="62"/>
      <c r="AN1166" s="62"/>
      <c r="AO1166" s="62"/>
      <c r="AP1166" s="62"/>
      <c r="AQ1166" s="62"/>
      <c r="AR1166" s="62"/>
      <c r="AS1166" s="62"/>
      <c r="AT1166" s="62"/>
      <c r="AU1166" s="62"/>
      <c r="AV1166" s="62"/>
      <c r="AW1166" s="62"/>
      <c r="AX1166" s="62"/>
      <c r="AY1166" s="62"/>
      <c r="AZ1166" s="62"/>
      <c r="BA1166" s="62"/>
      <c r="BB1166" s="62"/>
      <c r="BC1166" s="62"/>
      <c r="BD1166" s="62"/>
      <c r="BE1166" s="62"/>
      <c r="BF1166" s="62"/>
      <c r="BG1166" s="62"/>
      <c r="BH1166" s="62"/>
      <c r="BI1166" s="62"/>
      <c r="BJ1166" s="62"/>
      <c r="BK1166" s="62"/>
      <c r="BL1166" s="62"/>
      <c r="BM1166" s="62"/>
    </row>
    <row r="1167" spans="1:65" s="53" customFormat="1" x14ac:dyDescent="0.2">
      <c r="A1167" s="2"/>
      <c r="B1167" s="2"/>
      <c r="C1167" s="62"/>
      <c r="D1167" s="62"/>
      <c r="E1167" s="62"/>
      <c r="F1167" s="62"/>
      <c r="G1167" s="62"/>
      <c r="H1167" s="62"/>
      <c r="I1167" s="62"/>
      <c r="J1167" s="62"/>
      <c r="K1167" s="62"/>
      <c r="L1167" s="62"/>
      <c r="M1167" s="62"/>
      <c r="N1167" s="62"/>
      <c r="O1167" s="62"/>
      <c r="P1167" s="62"/>
      <c r="Q1167" s="62"/>
      <c r="R1167" s="62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62"/>
      <c r="AE1167" s="317"/>
      <c r="AF1167" s="317"/>
      <c r="AG1167" s="317"/>
      <c r="AH1167" s="317"/>
      <c r="AI1167" s="317"/>
      <c r="AJ1167" s="317"/>
      <c r="AK1167" s="315"/>
      <c r="AL1167" s="62"/>
      <c r="AM1167" s="62"/>
      <c r="AN1167" s="62"/>
      <c r="AO1167" s="62"/>
      <c r="AP1167" s="62"/>
      <c r="AQ1167" s="62"/>
      <c r="AR1167" s="62"/>
      <c r="AS1167" s="62"/>
      <c r="AT1167" s="62"/>
      <c r="AU1167" s="62"/>
      <c r="AV1167" s="62"/>
      <c r="AW1167" s="62"/>
      <c r="AX1167" s="62"/>
      <c r="AY1167" s="62"/>
      <c r="AZ1167" s="62"/>
      <c r="BA1167" s="62"/>
      <c r="BB1167" s="62"/>
      <c r="BC1167" s="62"/>
      <c r="BD1167" s="62"/>
      <c r="BE1167" s="62"/>
      <c r="BF1167" s="62"/>
      <c r="BG1167" s="62"/>
      <c r="BH1167" s="62"/>
      <c r="BI1167" s="62"/>
      <c r="BJ1167" s="62"/>
      <c r="BK1167" s="62"/>
      <c r="BL1167" s="62"/>
      <c r="BM1167" s="62"/>
    </row>
    <row r="1168" spans="1:65" s="53" customFormat="1" x14ac:dyDescent="0.2">
      <c r="A1168" s="2"/>
      <c r="B1168" s="2"/>
      <c r="C1168" s="62"/>
      <c r="D1168" s="62"/>
      <c r="E1168" s="62"/>
      <c r="F1168" s="62"/>
      <c r="G1168" s="62"/>
      <c r="H1168" s="62"/>
      <c r="I1168" s="62"/>
      <c r="J1168" s="62"/>
      <c r="K1168" s="62"/>
      <c r="L1168" s="62"/>
      <c r="M1168" s="62"/>
      <c r="N1168" s="62"/>
      <c r="O1168" s="62"/>
      <c r="P1168" s="62"/>
      <c r="Q1168" s="62"/>
      <c r="R1168" s="62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62"/>
      <c r="AE1168" s="317"/>
      <c r="AF1168" s="317"/>
      <c r="AG1168" s="317"/>
      <c r="AH1168" s="317"/>
      <c r="AI1168" s="317"/>
      <c r="AJ1168" s="317"/>
      <c r="AK1168" s="315"/>
      <c r="AL1168" s="62"/>
      <c r="AM1168" s="62"/>
      <c r="AN1168" s="62"/>
      <c r="AO1168" s="62"/>
      <c r="AP1168" s="62"/>
      <c r="AQ1168" s="62"/>
      <c r="AR1168" s="62"/>
      <c r="AS1168" s="62"/>
      <c r="AT1168" s="62"/>
      <c r="AU1168" s="62"/>
      <c r="AV1168" s="62"/>
      <c r="AW1168" s="62"/>
      <c r="AX1168" s="62"/>
      <c r="AY1168" s="62"/>
      <c r="AZ1168" s="62"/>
      <c r="BA1168" s="62"/>
      <c r="BB1168" s="62"/>
      <c r="BC1168" s="62"/>
      <c r="BD1168" s="62"/>
      <c r="BE1168" s="62"/>
      <c r="BF1168" s="62"/>
      <c r="BG1168" s="62"/>
      <c r="BH1168" s="62"/>
      <c r="BI1168" s="62"/>
      <c r="BJ1168" s="62"/>
      <c r="BK1168" s="62"/>
      <c r="BL1168" s="62"/>
      <c r="BM1168" s="62"/>
    </row>
    <row r="1169" spans="1:65" s="53" customFormat="1" x14ac:dyDescent="0.2">
      <c r="A1169" s="2"/>
      <c r="B1169" s="2"/>
      <c r="C1169" s="62"/>
      <c r="D1169" s="62"/>
      <c r="E1169" s="62"/>
      <c r="F1169" s="62"/>
      <c r="G1169" s="62"/>
      <c r="H1169" s="62"/>
      <c r="I1169" s="62"/>
      <c r="J1169" s="62"/>
      <c r="K1169" s="62"/>
      <c r="L1169" s="62"/>
      <c r="M1169" s="62"/>
      <c r="N1169" s="62"/>
      <c r="O1169" s="62"/>
      <c r="P1169" s="62"/>
      <c r="Q1169" s="62"/>
      <c r="R1169" s="62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62"/>
      <c r="AE1169" s="317"/>
      <c r="AF1169" s="317"/>
      <c r="AG1169" s="317"/>
      <c r="AH1169" s="317"/>
      <c r="AI1169" s="317"/>
      <c r="AJ1169" s="317"/>
      <c r="AK1169" s="315"/>
      <c r="AL1169" s="62"/>
      <c r="AM1169" s="62"/>
      <c r="AN1169" s="62"/>
      <c r="AO1169" s="62"/>
      <c r="AP1169" s="62"/>
      <c r="AQ1169" s="62"/>
      <c r="AR1169" s="62"/>
      <c r="AS1169" s="62"/>
      <c r="AT1169" s="62"/>
      <c r="AU1169" s="62"/>
      <c r="AV1169" s="62"/>
      <c r="AW1169" s="62"/>
      <c r="AX1169" s="62"/>
      <c r="AY1169" s="62"/>
      <c r="AZ1169" s="62"/>
      <c r="BA1169" s="62"/>
      <c r="BB1169" s="62"/>
      <c r="BC1169" s="62"/>
      <c r="BD1169" s="62"/>
      <c r="BE1169" s="62"/>
      <c r="BF1169" s="62"/>
      <c r="BG1169" s="62"/>
      <c r="BH1169" s="62"/>
      <c r="BI1169" s="62"/>
      <c r="BJ1169" s="62"/>
      <c r="BK1169" s="62"/>
      <c r="BL1169" s="62"/>
      <c r="BM1169" s="62"/>
    </row>
    <row r="1170" spans="1:65" s="53" customFormat="1" x14ac:dyDescent="0.2">
      <c r="A1170" s="2"/>
      <c r="B1170" s="2"/>
      <c r="C1170" s="62"/>
      <c r="D1170" s="62"/>
      <c r="E1170" s="62"/>
      <c r="F1170" s="62"/>
      <c r="G1170" s="62"/>
      <c r="H1170" s="62"/>
      <c r="I1170" s="62"/>
      <c r="J1170" s="62"/>
      <c r="K1170" s="62"/>
      <c r="L1170" s="62"/>
      <c r="M1170" s="62"/>
      <c r="N1170" s="62"/>
      <c r="O1170" s="62"/>
      <c r="P1170" s="62"/>
      <c r="Q1170" s="62"/>
      <c r="R1170" s="62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62"/>
      <c r="AE1170" s="317"/>
      <c r="AF1170" s="317"/>
      <c r="AG1170" s="317"/>
      <c r="AH1170" s="317"/>
      <c r="AI1170" s="317"/>
      <c r="AJ1170" s="317"/>
      <c r="AK1170" s="315"/>
      <c r="AL1170" s="62"/>
      <c r="AM1170" s="62"/>
      <c r="AN1170" s="62"/>
      <c r="AO1170" s="62"/>
      <c r="AP1170" s="62"/>
      <c r="AQ1170" s="62"/>
      <c r="AR1170" s="62"/>
      <c r="AS1170" s="62"/>
      <c r="AT1170" s="62"/>
      <c r="AU1170" s="62"/>
      <c r="AV1170" s="62"/>
      <c r="AW1170" s="62"/>
      <c r="AX1170" s="62"/>
      <c r="AY1170" s="62"/>
      <c r="AZ1170" s="62"/>
      <c r="BA1170" s="62"/>
      <c r="BB1170" s="62"/>
      <c r="BC1170" s="62"/>
      <c r="BD1170" s="62"/>
      <c r="BE1170" s="62"/>
      <c r="BF1170" s="62"/>
      <c r="BG1170" s="62"/>
      <c r="BH1170" s="62"/>
      <c r="BI1170" s="62"/>
      <c r="BJ1170" s="62"/>
      <c r="BK1170" s="62"/>
      <c r="BL1170" s="62"/>
      <c r="BM1170" s="62"/>
    </row>
  </sheetData>
  <mergeCells count="28">
    <mergeCell ref="N3:O3"/>
    <mergeCell ref="N4:O4"/>
    <mergeCell ref="D4:E4"/>
    <mergeCell ref="F4:G4"/>
    <mergeCell ref="H4:I4"/>
    <mergeCell ref="J4:K4"/>
    <mergeCell ref="L4:M4"/>
    <mergeCell ref="D3:E3"/>
    <mergeCell ref="F3:G3"/>
    <mergeCell ref="H3:I3"/>
    <mergeCell ref="J3:K3"/>
    <mergeCell ref="L3:M3"/>
    <mergeCell ref="D2:E2"/>
    <mergeCell ref="F2:I2"/>
    <mergeCell ref="J2:K2"/>
    <mergeCell ref="L2:M2"/>
    <mergeCell ref="N2:O2"/>
    <mergeCell ref="T1:AC1"/>
    <mergeCell ref="AE3:AF3"/>
    <mergeCell ref="AI3:AJ3"/>
    <mergeCell ref="AG3:AH3"/>
    <mergeCell ref="AE4:AF4"/>
    <mergeCell ref="AG4:AH4"/>
    <mergeCell ref="AI4:AJ4"/>
    <mergeCell ref="U3:Y3"/>
    <mergeCell ref="Z3:AB3"/>
    <mergeCell ref="U4:Y4"/>
    <mergeCell ref="Z4:AB4"/>
  </mergeCells>
  <conditionalFormatting sqref="AD77:AD1048576 AD6:AD50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A51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A52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A52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A53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A73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73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53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73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A6:AA50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6:AB7 AB9:AB18 AB20:AB41 AB44:AB50 AB19:AC19 AB8:AC8 AB42:AC43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5">
    <cfRule type="colorScale" priority="1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F5">
    <cfRule type="colorScale" priority="1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G5">
    <cfRule type="colorScale" priority="1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I5">
    <cfRule type="colorScale" priority="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J5">
    <cfRule type="colorScale" priority="1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E5:AE1048576"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F1:AF2 AF5:AF1048576"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G5:AG1048576"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H6:AH1048576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I5:AI1048576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J1:AJ2 AJ5:AJ1048576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H5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E3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I3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G3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dataValidations count="1">
    <dataValidation type="decimal" allowBlank="1" showDropDown="1" showInputMessage="1" showErrorMessage="1" errorTitle="Wrong value" error="Trait type is Numeric and length = 2, decimals = 0." promptTitle="Trait - Numeric" prompt="YRITCF" sqref="AE6:AJ50" xr:uid="{EBAE631F-B687-4B10-81FF-814352407898}">
      <formula1>-99</formula1>
      <formula2>99</formula2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94A6D-6D53-48C4-A039-9450524C4ADD}">
  <dimension ref="A1:V84"/>
  <sheetViews>
    <sheetView zoomScaleNormal="100" workbookViewId="0"/>
  </sheetViews>
  <sheetFormatPr defaultRowHeight="15" x14ac:dyDescent="0.2"/>
  <cols>
    <col min="1" max="1" width="9.140625" style="221"/>
    <col min="2" max="2" width="27" style="229" customWidth="1"/>
    <col min="3" max="3" width="27.140625" style="229" bestFit="1" customWidth="1"/>
    <col min="4" max="4" width="22.85546875" style="229" bestFit="1" customWidth="1"/>
    <col min="5" max="5" width="9.140625" style="231"/>
    <col min="6" max="6" width="9.7109375" style="231" bestFit="1" customWidth="1"/>
    <col min="7" max="7" width="9.5703125" style="231" bestFit="1" customWidth="1"/>
    <col min="8" max="8" width="9.140625" style="236" bestFit="1" customWidth="1"/>
    <col min="9" max="9" width="9.7109375" style="236" bestFit="1" customWidth="1"/>
    <col min="10" max="10" width="9.140625" style="236" bestFit="1"/>
    <col min="11" max="11" width="9.85546875" style="236" bestFit="1" customWidth="1"/>
    <col min="12" max="12" width="8.85546875" style="236"/>
    <col min="13" max="13" width="9" style="236" bestFit="1" customWidth="1"/>
    <col min="14" max="14" width="9.42578125" style="236" bestFit="1" customWidth="1"/>
    <col min="15" max="15" width="9.85546875" style="236" bestFit="1" customWidth="1"/>
    <col min="16" max="16" width="9.5703125" style="236" bestFit="1" customWidth="1"/>
    <col min="17" max="17" width="8.85546875" style="230"/>
    <col min="18" max="18" width="19.28515625" style="230" customWidth="1"/>
    <col min="19" max="19" width="19.28515625" style="229" customWidth="1"/>
    <col min="20" max="21" width="19.28515625" style="231" customWidth="1"/>
    <col min="22" max="22" width="19.7109375" style="229" bestFit="1" customWidth="1"/>
    <col min="23" max="16384" width="9.140625" style="229"/>
  </cols>
  <sheetData>
    <row r="1" spans="1:22" s="45" customFormat="1" ht="15.75" x14ac:dyDescent="0.25">
      <c r="A1" s="254" t="s">
        <v>200</v>
      </c>
      <c r="E1" s="168"/>
      <c r="F1" s="168"/>
      <c r="G1" s="168"/>
      <c r="H1" s="414"/>
      <c r="I1" s="414"/>
      <c r="J1" s="236"/>
      <c r="K1" s="236"/>
      <c r="L1" s="236"/>
      <c r="M1" s="236"/>
      <c r="N1" s="236"/>
      <c r="O1" s="236"/>
      <c r="P1" s="236"/>
      <c r="Q1" s="230"/>
      <c r="R1" s="230"/>
      <c r="T1" s="231"/>
      <c r="U1" s="231"/>
      <c r="V1" s="229"/>
    </row>
    <row r="2" spans="1:22" s="46" customFormat="1" ht="15.75" x14ac:dyDescent="0.25">
      <c r="A2" s="254"/>
      <c r="E2" s="47"/>
      <c r="F2" s="47"/>
      <c r="G2" s="47"/>
      <c r="H2" s="239"/>
      <c r="I2" s="239"/>
      <c r="J2" s="236"/>
      <c r="K2" s="236"/>
      <c r="L2" s="236"/>
      <c r="M2" s="236"/>
      <c r="N2" s="236"/>
      <c r="O2" s="236"/>
      <c r="P2" s="236"/>
      <c r="Q2" s="230"/>
      <c r="R2" s="230"/>
    </row>
    <row r="3" spans="1:22" s="46" customFormat="1" ht="15.75" x14ac:dyDescent="0.25">
      <c r="A3" s="48"/>
      <c r="B3" s="48"/>
      <c r="C3" s="48"/>
      <c r="D3" s="47"/>
      <c r="E3" s="416" t="s">
        <v>931</v>
      </c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7"/>
      <c r="R3" s="416" t="s">
        <v>1008</v>
      </c>
      <c r="S3" s="416"/>
      <c r="T3" s="168"/>
      <c r="U3" s="168"/>
      <c r="V3" s="168"/>
    </row>
    <row r="4" spans="1:22" s="46" customFormat="1" ht="15.75" x14ac:dyDescent="0.25">
      <c r="A4" s="48"/>
      <c r="D4" s="169"/>
      <c r="E4" s="415" t="s">
        <v>916</v>
      </c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230"/>
      <c r="R4" s="417" t="s">
        <v>1009</v>
      </c>
      <c r="S4" s="417"/>
      <c r="T4" s="169"/>
      <c r="U4" s="169"/>
      <c r="V4" s="169"/>
    </row>
    <row r="5" spans="1:22" s="134" customFormat="1" ht="16.5" thickBot="1" x14ac:dyDescent="0.3">
      <c r="A5" s="157" t="s">
        <v>0</v>
      </c>
      <c r="B5" s="157" t="s">
        <v>1</v>
      </c>
      <c r="C5" s="157" t="s">
        <v>917</v>
      </c>
      <c r="D5" s="158" t="s">
        <v>918</v>
      </c>
      <c r="E5" s="158" t="s">
        <v>920</v>
      </c>
      <c r="F5" s="158" t="s">
        <v>925</v>
      </c>
      <c r="G5" s="158" t="s">
        <v>923</v>
      </c>
      <c r="H5" s="199" t="s">
        <v>922</v>
      </c>
      <c r="I5" s="240" t="s">
        <v>929</v>
      </c>
      <c r="J5" s="240" t="s">
        <v>926</v>
      </c>
      <c r="K5" s="240" t="s">
        <v>927</v>
      </c>
      <c r="L5" s="240" t="s">
        <v>928</v>
      </c>
      <c r="M5" s="240" t="s">
        <v>921</v>
      </c>
      <c r="N5" s="240" t="s">
        <v>924</v>
      </c>
      <c r="O5" s="240" t="s">
        <v>930</v>
      </c>
      <c r="P5" s="240" t="s">
        <v>919</v>
      </c>
      <c r="Q5" s="159"/>
      <c r="R5" s="240" t="s">
        <v>1007</v>
      </c>
      <c r="S5" s="240" t="s">
        <v>1006</v>
      </c>
      <c r="T5" s="160"/>
      <c r="U5" s="160"/>
      <c r="V5" s="160"/>
    </row>
    <row r="6" spans="1:22" x14ac:dyDescent="0.2">
      <c r="A6" s="221">
        <v>1</v>
      </c>
      <c r="B6" s="229" t="s">
        <v>5</v>
      </c>
      <c r="C6" s="229" t="s">
        <v>884</v>
      </c>
      <c r="D6" s="253" t="s">
        <v>884</v>
      </c>
      <c r="E6" s="232" t="s">
        <v>885</v>
      </c>
      <c r="F6" s="231" t="s">
        <v>885</v>
      </c>
      <c r="G6" s="231" t="s">
        <v>885</v>
      </c>
      <c r="H6" s="241" t="s">
        <v>885</v>
      </c>
      <c r="I6" s="236" t="s">
        <v>885</v>
      </c>
      <c r="J6" s="236" t="s">
        <v>885</v>
      </c>
      <c r="K6" s="236" t="s">
        <v>885</v>
      </c>
      <c r="L6" s="236" t="s">
        <v>891</v>
      </c>
      <c r="M6" s="236" t="s">
        <v>885</v>
      </c>
      <c r="N6" s="236" t="s">
        <v>885</v>
      </c>
      <c r="O6" s="236" t="s">
        <v>885</v>
      </c>
      <c r="P6" s="236" t="s">
        <v>885</v>
      </c>
      <c r="Q6" s="233"/>
      <c r="R6" s="236" t="s">
        <v>973</v>
      </c>
      <c r="S6" s="231" t="s">
        <v>974</v>
      </c>
    </row>
    <row r="7" spans="1:22" x14ac:dyDescent="0.2">
      <c r="A7" s="221">
        <v>2</v>
      </c>
      <c r="B7" s="229" t="s">
        <v>8</v>
      </c>
      <c r="C7" s="229" t="s">
        <v>884</v>
      </c>
      <c r="D7" s="253" t="s">
        <v>932</v>
      </c>
      <c r="E7" s="232" t="s">
        <v>885</v>
      </c>
      <c r="F7" s="231" t="s">
        <v>885</v>
      </c>
      <c r="G7" s="231" t="s">
        <v>885</v>
      </c>
      <c r="H7" s="4" t="s">
        <v>885</v>
      </c>
      <c r="I7" s="236" t="s">
        <v>885</v>
      </c>
      <c r="J7" s="236" t="s">
        <v>885</v>
      </c>
      <c r="K7" s="236" t="s">
        <v>885</v>
      </c>
      <c r="L7" s="236" t="s">
        <v>933</v>
      </c>
      <c r="M7" s="236" t="s">
        <v>907</v>
      </c>
      <c r="N7" s="236" t="s">
        <v>885</v>
      </c>
      <c r="O7" s="236" t="s">
        <v>885</v>
      </c>
      <c r="P7" s="236" t="s">
        <v>885</v>
      </c>
      <c r="Q7" s="233"/>
      <c r="R7" s="236" t="s">
        <v>976</v>
      </c>
      <c r="S7" s="231" t="s">
        <v>977</v>
      </c>
    </row>
    <row r="8" spans="1:22" x14ac:dyDescent="0.2">
      <c r="A8" s="221">
        <v>3</v>
      </c>
      <c r="B8" s="229" t="s">
        <v>9</v>
      </c>
      <c r="D8" s="253" t="s">
        <v>932</v>
      </c>
      <c r="E8" s="232" t="s">
        <v>885</v>
      </c>
      <c r="F8" s="231" t="s">
        <v>885</v>
      </c>
      <c r="G8" s="231" t="s">
        <v>885</v>
      </c>
      <c r="H8" s="4" t="s">
        <v>885</v>
      </c>
      <c r="I8" s="236" t="s">
        <v>885</v>
      </c>
      <c r="J8" s="236" t="s">
        <v>885</v>
      </c>
      <c r="K8" s="236" t="s">
        <v>885</v>
      </c>
      <c r="L8" s="236" t="s">
        <v>934</v>
      </c>
      <c r="M8" s="236" t="s">
        <v>885</v>
      </c>
      <c r="N8" s="236" t="s">
        <v>885</v>
      </c>
      <c r="O8" s="236" t="s">
        <v>885</v>
      </c>
      <c r="P8" s="236" t="s">
        <v>885</v>
      </c>
      <c r="Q8" s="233"/>
      <c r="R8" s="236" t="s">
        <v>979</v>
      </c>
      <c r="S8" s="231" t="s">
        <v>980</v>
      </c>
    </row>
    <row r="9" spans="1:22" x14ac:dyDescent="0.2">
      <c r="A9" s="221">
        <v>4</v>
      </c>
      <c r="B9" s="229" t="s">
        <v>10</v>
      </c>
      <c r="C9" s="229" t="s">
        <v>914</v>
      </c>
      <c r="D9" s="253" t="s">
        <v>893</v>
      </c>
      <c r="E9" s="232" t="s">
        <v>885</v>
      </c>
      <c r="F9" s="231" t="s">
        <v>889</v>
      </c>
      <c r="G9" s="231" t="s">
        <v>889</v>
      </c>
      <c r="H9" s="236" t="s">
        <v>891</v>
      </c>
      <c r="I9" s="236" t="s">
        <v>889</v>
      </c>
      <c r="J9" s="16" t="s">
        <v>885</v>
      </c>
      <c r="K9" s="236" t="s">
        <v>885</v>
      </c>
      <c r="L9" s="236" t="s">
        <v>889</v>
      </c>
      <c r="M9" s="236" t="s">
        <v>889</v>
      </c>
      <c r="N9" s="236" t="s">
        <v>889</v>
      </c>
      <c r="O9" s="236" t="s">
        <v>885</v>
      </c>
      <c r="P9" s="236" t="s">
        <v>909</v>
      </c>
      <c r="Q9" s="233"/>
      <c r="R9" s="236" t="s">
        <v>980</v>
      </c>
      <c r="S9" s="231" t="s">
        <v>980</v>
      </c>
    </row>
    <row r="10" spans="1:22" x14ac:dyDescent="0.2">
      <c r="A10" s="221">
        <v>5</v>
      </c>
      <c r="B10" s="229" t="s">
        <v>24</v>
      </c>
      <c r="C10" s="229" t="s">
        <v>935</v>
      </c>
      <c r="D10" s="253" t="s">
        <v>936</v>
      </c>
      <c r="E10" s="232" t="s">
        <v>885</v>
      </c>
      <c r="F10" s="231" t="s">
        <v>892</v>
      </c>
      <c r="G10" s="231" t="s">
        <v>890</v>
      </c>
      <c r="H10" s="236" t="s">
        <v>903</v>
      </c>
      <c r="I10" s="236" t="s">
        <v>897</v>
      </c>
      <c r="J10" s="16" t="s">
        <v>887</v>
      </c>
      <c r="K10" s="236" t="s">
        <v>899</v>
      </c>
      <c r="L10" s="236" t="s">
        <v>889</v>
      </c>
      <c r="M10" s="236" t="s">
        <v>889</v>
      </c>
      <c r="N10" s="236" t="s">
        <v>889</v>
      </c>
      <c r="O10" s="236" t="s">
        <v>885</v>
      </c>
      <c r="P10" s="236" t="s">
        <v>898</v>
      </c>
      <c r="Q10" s="233"/>
      <c r="R10" s="236" t="s">
        <v>983</v>
      </c>
      <c r="S10" s="231" t="s">
        <v>984</v>
      </c>
    </row>
    <row r="11" spans="1:22" x14ac:dyDescent="0.2">
      <c r="A11" s="221">
        <v>6</v>
      </c>
      <c r="B11" s="229" t="s">
        <v>129</v>
      </c>
      <c r="D11" s="253" t="s">
        <v>937</v>
      </c>
      <c r="E11" s="232" t="s">
        <v>896</v>
      </c>
      <c r="F11" s="231" t="s">
        <v>896</v>
      </c>
      <c r="G11" s="231" t="s">
        <v>896</v>
      </c>
      <c r="H11" s="236" t="s">
        <v>896</v>
      </c>
      <c r="I11" s="236" t="s">
        <v>896</v>
      </c>
      <c r="J11" s="236" t="s">
        <v>896</v>
      </c>
      <c r="K11" s="236" t="s">
        <v>888</v>
      </c>
      <c r="L11" s="236" t="s">
        <v>886</v>
      </c>
      <c r="M11" s="236" t="s">
        <v>889</v>
      </c>
      <c r="N11" s="236" t="s">
        <v>889</v>
      </c>
      <c r="O11" s="236" t="s">
        <v>896</v>
      </c>
      <c r="P11" s="236" t="s">
        <v>896</v>
      </c>
      <c r="Q11" s="233"/>
      <c r="R11" s="236" t="s">
        <v>208</v>
      </c>
      <c r="S11" s="231" t="s">
        <v>986</v>
      </c>
    </row>
    <row r="12" spans="1:22" x14ac:dyDescent="0.2">
      <c r="A12" s="221">
        <v>7</v>
      </c>
      <c r="B12" s="229" t="s">
        <v>131</v>
      </c>
      <c r="C12" s="229" t="s">
        <v>938</v>
      </c>
      <c r="D12" s="253" t="s">
        <v>323</v>
      </c>
      <c r="E12" s="232" t="s">
        <v>889</v>
      </c>
      <c r="F12" s="231" t="s">
        <v>889</v>
      </c>
      <c r="G12" s="231" t="s">
        <v>889</v>
      </c>
      <c r="H12" s="242" t="s">
        <v>889</v>
      </c>
      <c r="I12" s="236" t="s">
        <v>889</v>
      </c>
      <c r="J12" s="236" t="s">
        <v>889</v>
      </c>
      <c r="K12" s="236" t="s">
        <v>885</v>
      </c>
      <c r="L12" s="236" t="s">
        <v>885</v>
      </c>
      <c r="M12" s="236" t="s">
        <v>889</v>
      </c>
      <c r="N12" s="236" t="s">
        <v>889</v>
      </c>
      <c r="O12" s="236" t="s">
        <v>887</v>
      </c>
      <c r="P12" s="236" t="s">
        <v>889</v>
      </c>
      <c r="Q12" s="233"/>
      <c r="R12" s="236" t="s">
        <v>987</v>
      </c>
      <c r="S12" s="231" t="s">
        <v>976</v>
      </c>
    </row>
    <row r="13" spans="1:22" x14ac:dyDescent="0.2">
      <c r="A13" s="221">
        <v>8</v>
      </c>
      <c r="B13" s="229" t="s">
        <v>133</v>
      </c>
      <c r="C13" s="229" t="s">
        <v>939</v>
      </c>
      <c r="D13" s="253" t="s">
        <v>911</v>
      </c>
      <c r="E13" s="232" t="s">
        <v>885</v>
      </c>
      <c r="F13" s="231" t="s">
        <v>889</v>
      </c>
      <c r="G13" s="231" t="s">
        <v>896</v>
      </c>
      <c r="H13" s="16" t="s">
        <v>896</v>
      </c>
      <c r="I13" s="236" t="s">
        <v>885</v>
      </c>
      <c r="J13" s="236" t="s">
        <v>896</v>
      </c>
      <c r="K13" s="236" t="s">
        <v>885</v>
      </c>
      <c r="L13" s="236" t="s">
        <v>885</v>
      </c>
      <c r="M13" s="236" t="s">
        <v>896</v>
      </c>
      <c r="N13" s="236" t="s">
        <v>889</v>
      </c>
      <c r="O13" s="236" t="s">
        <v>885</v>
      </c>
      <c r="P13" s="236" t="s">
        <v>896</v>
      </c>
      <c r="Q13" s="233"/>
      <c r="R13" s="236" t="s">
        <v>989</v>
      </c>
      <c r="S13" s="231" t="s">
        <v>989</v>
      </c>
    </row>
    <row r="14" spans="1:22" x14ac:dyDescent="0.2">
      <c r="A14" s="221">
        <v>9</v>
      </c>
      <c r="B14" s="229" t="s">
        <v>135</v>
      </c>
      <c r="D14" s="253" t="s">
        <v>940</v>
      </c>
      <c r="E14" s="232" t="s">
        <v>885</v>
      </c>
      <c r="F14" s="231" t="s">
        <v>887</v>
      </c>
      <c r="G14" s="231" t="s">
        <v>896</v>
      </c>
      <c r="H14" s="16" t="s">
        <v>896</v>
      </c>
      <c r="I14" s="236" t="s">
        <v>885</v>
      </c>
      <c r="J14" s="236" t="s">
        <v>896</v>
      </c>
      <c r="K14" s="236" t="s">
        <v>889</v>
      </c>
      <c r="L14" s="236" t="s">
        <v>887</v>
      </c>
      <c r="M14" s="236" t="s">
        <v>896</v>
      </c>
      <c r="N14" s="236" t="s">
        <v>896</v>
      </c>
      <c r="O14" s="236" t="s">
        <v>885</v>
      </c>
      <c r="P14" s="236" t="s">
        <v>896</v>
      </c>
      <c r="Q14" s="233"/>
      <c r="R14" s="236" t="s">
        <v>990</v>
      </c>
      <c r="S14" s="231" t="s">
        <v>987</v>
      </c>
    </row>
    <row r="15" spans="1:22" x14ac:dyDescent="0.2">
      <c r="A15" s="221">
        <v>10</v>
      </c>
      <c r="B15" s="229" t="s">
        <v>137</v>
      </c>
      <c r="C15" s="229" t="s">
        <v>904</v>
      </c>
      <c r="D15" s="253" t="s">
        <v>910</v>
      </c>
      <c r="E15" s="232" t="s">
        <v>885</v>
      </c>
      <c r="F15" s="231" t="s">
        <v>886</v>
      </c>
      <c r="G15" s="231" t="s">
        <v>885</v>
      </c>
      <c r="H15" s="16" t="s">
        <v>898</v>
      </c>
      <c r="I15" s="236" t="s">
        <v>885</v>
      </c>
      <c r="J15" s="236" t="s">
        <v>887</v>
      </c>
      <c r="K15" s="236" t="s">
        <v>885</v>
      </c>
      <c r="L15" s="236" t="s">
        <v>905</v>
      </c>
      <c r="M15" s="236" t="s">
        <v>887</v>
      </c>
      <c r="N15" s="236" t="s">
        <v>898</v>
      </c>
      <c r="O15" s="236" t="s">
        <v>885</v>
      </c>
      <c r="P15" s="236" t="s">
        <v>890</v>
      </c>
      <c r="Q15" s="233"/>
      <c r="R15" s="236" t="s">
        <v>974</v>
      </c>
      <c r="S15" s="231" t="s">
        <v>990</v>
      </c>
    </row>
    <row r="16" spans="1:22" x14ac:dyDescent="0.2">
      <c r="A16" s="221">
        <v>11</v>
      </c>
      <c r="B16" s="229" t="s">
        <v>139</v>
      </c>
      <c r="C16" s="229" t="s">
        <v>328</v>
      </c>
      <c r="D16" s="253" t="s">
        <v>932</v>
      </c>
      <c r="E16" s="232" t="s">
        <v>885</v>
      </c>
      <c r="F16" s="231" t="s">
        <v>885</v>
      </c>
      <c r="G16" s="231" t="s">
        <v>885</v>
      </c>
      <c r="H16" s="16" t="s">
        <v>885</v>
      </c>
      <c r="I16" s="236" t="s">
        <v>885</v>
      </c>
      <c r="J16" s="236" t="s">
        <v>885</v>
      </c>
      <c r="K16" s="236" t="s">
        <v>885</v>
      </c>
      <c r="L16" s="236" t="s">
        <v>887</v>
      </c>
      <c r="M16" s="236" t="s">
        <v>885</v>
      </c>
      <c r="N16" s="236" t="s">
        <v>885</v>
      </c>
      <c r="O16" s="236" t="s">
        <v>885</v>
      </c>
      <c r="P16" s="236" t="s">
        <v>885</v>
      </c>
      <c r="Q16" s="233"/>
      <c r="R16" s="236" t="s">
        <v>974</v>
      </c>
      <c r="S16" s="231" t="s">
        <v>990</v>
      </c>
    </row>
    <row r="17" spans="1:19" x14ac:dyDescent="0.2">
      <c r="A17" s="221">
        <v>12</v>
      </c>
      <c r="B17" s="229" t="s">
        <v>142</v>
      </c>
      <c r="C17" s="229" t="s">
        <v>910</v>
      </c>
      <c r="D17" s="253" t="s">
        <v>910</v>
      </c>
      <c r="E17" s="232" t="s">
        <v>885</v>
      </c>
      <c r="F17" s="231" t="s">
        <v>885</v>
      </c>
      <c r="G17" s="231" t="s">
        <v>885</v>
      </c>
      <c r="H17" s="16" t="s">
        <v>898</v>
      </c>
      <c r="I17" s="236" t="s">
        <v>885</v>
      </c>
      <c r="J17" s="236" t="s">
        <v>885</v>
      </c>
      <c r="K17" s="236" t="s">
        <v>885</v>
      </c>
      <c r="L17" s="236" t="s">
        <v>885</v>
      </c>
      <c r="M17" s="236" t="s">
        <v>889</v>
      </c>
      <c r="N17" s="236" t="s">
        <v>887</v>
      </c>
      <c r="O17" s="236" t="s">
        <v>885</v>
      </c>
      <c r="P17" s="236" t="s">
        <v>889</v>
      </c>
      <c r="Q17" s="233"/>
      <c r="R17" s="236" t="s">
        <v>973</v>
      </c>
      <c r="S17" s="231" t="s">
        <v>973</v>
      </c>
    </row>
    <row r="18" spans="1:19" x14ac:dyDescent="0.2">
      <c r="A18" s="221">
        <v>13</v>
      </c>
      <c r="B18" s="229" t="s">
        <v>144</v>
      </c>
      <c r="C18" s="229" t="s">
        <v>914</v>
      </c>
      <c r="D18" s="253" t="s">
        <v>893</v>
      </c>
      <c r="E18" s="232" t="s">
        <v>885</v>
      </c>
      <c r="F18" s="231" t="s">
        <v>889</v>
      </c>
      <c r="G18" s="231" t="s">
        <v>889</v>
      </c>
      <c r="H18" s="16" t="s">
        <v>941</v>
      </c>
      <c r="I18" s="236" t="s">
        <v>889</v>
      </c>
      <c r="J18" s="236" t="s">
        <v>885</v>
      </c>
      <c r="K18" s="236" t="s">
        <v>885</v>
      </c>
      <c r="L18" s="236" t="s">
        <v>889</v>
      </c>
      <c r="M18" s="236" t="s">
        <v>889</v>
      </c>
      <c r="N18" s="236" t="s">
        <v>889</v>
      </c>
      <c r="O18" s="236" t="s">
        <v>885</v>
      </c>
      <c r="P18" s="236" t="s">
        <v>885</v>
      </c>
      <c r="Q18" s="233"/>
      <c r="R18" s="236" t="s">
        <v>990</v>
      </c>
      <c r="S18" s="231" t="s">
        <v>976</v>
      </c>
    </row>
    <row r="19" spans="1:19" x14ac:dyDescent="0.2">
      <c r="A19" s="221">
        <v>14</v>
      </c>
      <c r="B19" s="229" t="s">
        <v>147</v>
      </c>
      <c r="C19" s="229" t="s">
        <v>942</v>
      </c>
      <c r="D19" s="253" t="s">
        <v>910</v>
      </c>
      <c r="E19" s="232" t="s">
        <v>885</v>
      </c>
      <c r="F19" s="231" t="s">
        <v>885</v>
      </c>
      <c r="G19" s="231" t="s">
        <v>885</v>
      </c>
      <c r="H19" s="16" t="s">
        <v>887</v>
      </c>
      <c r="I19" s="16" t="s">
        <v>885</v>
      </c>
      <c r="J19" s="236" t="s">
        <v>885</v>
      </c>
      <c r="K19" s="236" t="s">
        <v>885</v>
      </c>
      <c r="L19" s="236" t="s">
        <v>889</v>
      </c>
      <c r="M19" s="236" t="s">
        <v>887</v>
      </c>
      <c r="N19" s="236" t="s">
        <v>943</v>
      </c>
      <c r="O19" s="236" t="s">
        <v>885</v>
      </c>
      <c r="P19" s="236" t="s">
        <v>943</v>
      </c>
      <c r="Q19" s="233"/>
      <c r="R19" s="236" t="s">
        <v>991</v>
      </c>
      <c r="S19" s="231" t="s">
        <v>990</v>
      </c>
    </row>
    <row r="20" spans="1:19" x14ac:dyDescent="0.2">
      <c r="A20" s="221">
        <v>15</v>
      </c>
      <c r="B20" s="229" t="s">
        <v>149</v>
      </c>
      <c r="C20" s="229" t="s">
        <v>944</v>
      </c>
      <c r="D20" s="253" t="s">
        <v>908</v>
      </c>
      <c r="E20" s="232" t="s">
        <v>885</v>
      </c>
      <c r="F20" s="231" t="s">
        <v>889</v>
      </c>
      <c r="G20" s="231" t="s">
        <v>889</v>
      </c>
      <c r="H20" s="16" t="s">
        <v>885</v>
      </c>
      <c r="I20" s="16" t="s">
        <v>889</v>
      </c>
      <c r="J20" s="236" t="s">
        <v>887</v>
      </c>
      <c r="K20" s="236" t="s">
        <v>902</v>
      </c>
      <c r="L20" s="236" t="s">
        <v>889</v>
      </c>
      <c r="M20" s="236" t="s">
        <v>889</v>
      </c>
      <c r="N20" s="236" t="s">
        <v>889</v>
      </c>
      <c r="O20" s="236" t="s">
        <v>885</v>
      </c>
      <c r="P20" s="236" t="s">
        <v>896</v>
      </c>
      <c r="Q20" s="233"/>
      <c r="R20" s="236" t="s">
        <v>992</v>
      </c>
      <c r="S20" s="231" t="s">
        <v>989</v>
      </c>
    </row>
    <row r="21" spans="1:19" x14ac:dyDescent="0.2">
      <c r="A21" s="221">
        <v>16</v>
      </c>
      <c r="B21" s="229" t="s">
        <v>25</v>
      </c>
      <c r="C21" s="229" t="s">
        <v>945</v>
      </c>
      <c r="D21" s="253" t="s">
        <v>946</v>
      </c>
      <c r="E21" s="232" t="s">
        <v>885</v>
      </c>
      <c r="F21" s="231" t="s">
        <v>889</v>
      </c>
      <c r="G21" s="231" t="s">
        <v>889</v>
      </c>
      <c r="H21" s="16" t="s">
        <v>889</v>
      </c>
      <c r="I21" s="16" t="s">
        <v>889</v>
      </c>
      <c r="J21" s="236" t="s">
        <v>889</v>
      </c>
      <c r="K21" s="236" t="s">
        <v>889</v>
      </c>
      <c r="L21" s="236" t="s">
        <v>889</v>
      </c>
      <c r="M21" s="236" t="s">
        <v>898</v>
      </c>
      <c r="N21" s="236" t="s">
        <v>899</v>
      </c>
      <c r="O21" s="236" t="s">
        <v>889</v>
      </c>
      <c r="P21" s="236" t="s">
        <v>885</v>
      </c>
      <c r="Q21" s="233"/>
      <c r="R21" s="236" t="s">
        <v>989</v>
      </c>
      <c r="S21" s="231" t="s">
        <v>208</v>
      </c>
    </row>
    <row r="22" spans="1:19" x14ac:dyDescent="0.2">
      <c r="A22" s="221">
        <v>17</v>
      </c>
      <c r="B22" s="229" t="s">
        <v>151</v>
      </c>
      <c r="C22" s="229" t="s">
        <v>947</v>
      </c>
      <c r="D22" s="253" t="s">
        <v>893</v>
      </c>
      <c r="E22" s="232" t="s">
        <v>885</v>
      </c>
      <c r="F22" s="231" t="s">
        <v>889</v>
      </c>
      <c r="G22" s="231" t="s">
        <v>889</v>
      </c>
      <c r="H22" s="243" t="s">
        <v>887</v>
      </c>
      <c r="I22" s="16" t="s">
        <v>889</v>
      </c>
      <c r="J22" s="242" t="s">
        <v>885</v>
      </c>
      <c r="K22" s="236" t="s">
        <v>885</v>
      </c>
      <c r="L22" s="236" t="s">
        <v>889</v>
      </c>
      <c r="M22" s="236" t="s">
        <v>896</v>
      </c>
      <c r="N22" s="236" t="s">
        <v>889</v>
      </c>
      <c r="O22" s="236" t="s">
        <v>885</v>
      </c>
      <c r="P22" s="236" t="s">
        <v>906</v>
      </c>
      <c r="Q22" s="233"/>
      <c r="R22" s="236" t="s">
        <v>974</v>
      </c>
      <c r="S22" s="231" t="s">
        <v>208</v>
      </c>
    </row>
    <row r="23" spans="1:19" x14ac:dyDescent="0.2">
      <c r="A23" s="221">
        <v>18</v>
      </c>
      <c r="B23" s="229" t="s">
        <v>153</v>
      </c>
      <c r="C23" s="229" t="s">
        <v>948</v>
      </c>
      <c r="D23" s="253" t="s">
        <v>910</v>
      </c>
      <c r="E23" s="232" t="s">
        <v>885</v>
      </c>
      <c r="F23" s="231" t="s">
        <v>907</v>
      </c>
      <c r="G23" s="231" t="s">
        <v>889</v>
      </c>
      <c r="H23" s="23" t="s">
        <v>887</v>
      </c>
      <c r="I23" s="236" t="s">
        <v>900</v>
      </c>
      <c r="J23" s="236" t="s">
        <v>905</v>
      </c>
      <c r="K23" s="236" t="s">
        <v>894</v>
      </c>
      <c r="L23" s="236" t="s">
        <v>887</v>
      </c>
      <c r="M23" s="236" t="s">
        <v>889</v>
      </c>
      <c r="N23" s="236" t="s">
        <v>894</v>
      </c>
      <c r="O23" s="236" t="s">
        <v>885</v>
      </c>
      <c r="P23" s="236" t="s">
        <v>885</v>
      </c>
      <c r="Q23" s="233"/>
      <c r="R23" s="236" t="s">
        <v>993</v>
      </c>
      <c r="S23" s="231" t="s">
        <v>208</v>
      </c>
    </row>
    <row r="24" spans="1:19" x14ac:dyDescent="0.2">
      <c r="A24" s="221">
        <v>19</v>
      </c>
      <c r="B24" s="229" t="s">
        <v>155</v>
      </c>
      <c r="D24" s="253" t="s">
        <v>910</v>
      </c>
      <c r="E24" s="232" t="s">
        <v>894</v>
      </c>
      <c r="F24" s="231" t="s">
        <v>884</v>
      </c>
      <c r="G24" s="231" t="s">
        <v>886</v>
      </c>
      <c r="H24" s="23" t="s">
        <v>887</v>
      </c>
      <c r="I24" s="236" t="s">
        <v>889</v>
      </c>
      <c r="J24" s="236" t="s">
        <v>897</v>
      </c>
      <c r="K24" s="236" t="s">
        <v>894</v>
      </c>
      <c r="L24" s="236" t="s">
        <v>889</v>
      </c>
      <c r="M24" s="236" t="s">
        <v>949</v>
      </c>
      <c r="N24" s="236" t="s">
        <v>894</v>
      </c>
      <c r="O24" s="236" t="s">
        <v>885</v>
      </c>
      <c r="P24" s="236" t="s">
        <v>887</v>
      </c>
      <c r="Q24" s="233"/>
      <c r="R24" s="236" t="s">
        <v>989</v>
      </c>
      <c r="S24" s="231" t="s">
        <v>994</v>
      </c>
    </row>
    <row r="25" spans="1:19" x14ac:dyDescent="0.2">
      <c r="A25" s="221">
        <v>20</v>
      </c>
      <c r="B25" s="229" t="s">
        <v>156</v>
      </c>
      <c r="C25" s="229" t="s">
        <v>950</v>
      </c>
      <c r="D25" s="253"/>
      <c r="E25" s="232" t="s">
        <v>885</v>
      </c>
      <c r="F25" s="231" t="s">
        <v>894</v>
      </c>
      <c r="G25" s="231" t="s">
        <v>885</v>
      </c>
      <c r="H25" s="23" t="s">
        <v>885</v>
      </c>
      <c r="I25" s="236" t="s">
        <v>885</v>
      </c>
      <c r="J25" s="236" t="s">
        <v>915</v>
      </c>
      <c r="K25" s="236" t="s">
        <v>885</v>
      </c>
      <c r="L25" s="236" t="s">
        <v>885</v>
      </c>
      <c r="M25" s="236" t="s">
        <v>906</v>
      </c>
      <c r="N25" s="236" t="s">
        <v>889</v>
      </c>
      <c r="O25" s="236" t="s">
        <v>900</v>
      </c>
      <c r="P25" s="236" t="s">
        <v>906</v>
      </c>
      <c r="Q25" s="233"/>
      <c r="R25" s="236" t="s">
        <v>973</v>
      </c>
      <c r="S25" s="231" t="s">
        <v>977</v>
      </c>
    </row>
    <row r="26" spans="1:19" x14ac:dyDescent="0.2">
      <c r="A26" s="221">
        <v>21</v>
      </c>
      <c r="B26" s="229" t="s">
        <v>157</v>
      </c>
      <c r="D26" s="253" t="s">
        <v>884</v>
      </c>
      <c r="E26" s="232" t="s">
        <v>885</v>
      </c>
      <c r="F26" s="231" t="s">
        <v>885</v>
      </c>
      <c r="G26" s="231" t="s">
        <v>885</v>
      </c>
      <c r="H26" s="23" t="s">
        <v>885</v>
      </c>
      <c r="I26" s="236" t="s">
        <v>885</v>
      </c>
      <c r="J26" s="236" t="s">
        <v>885</v>
      </c>
      <c r="K26" s="236" t="s">
        <v>885</v>
      </c>
      <c r="L26" s="236" t="s">
        <v>885</v>
      </c>
      <c r="M26" s="236" t="s">
        <v>885</v>
      </c>
      <c r="N26" s="236" t="s">
        <v>885</v>
      </c>
      <c r="O26" s="236" t="s">
        <v>885</v>
      </c>
      <c r="P26" s="236" t="s">
        <v>885</v>
      </c>
      <c r="Q26" s="233"/>
      <c r="R26" s="236" t="s">
        <v>974</v>
      </c>
      <c r="S26" s="231" t="s">
        <v>986</v>
      </c>
    </row>
    <row r="27" spans="1:19" x14ac:dyDescent="0.2">
      <c r="A27" s="221">
        <v>22</v>
      </c>
      <c r="B27" s="229" t="s">
        <v>160</v>
      </c>
      <c r="C27" s="229" t="s">
        <v>951</v>
      </c>
      <c r="D27" s="253" t="s">
        <v>952</v>
      </c>
      <c r="E27" s="232" t="s">
        <v>884</v>
      </c>
      <c r="F27" s="231" t="s">
        <v>884</v>
      </c>
      <c r="G27" s="231" t="s">
        <v>884</v>
      </c>
      <c r="H27" s="23" t="s">
        <v>884</v>
      </c>
      <c r="I27" s="236" t="s">
        <v>884</v>
      </c>
      <c r="J27" s="236" t="s">
        <v>884</v>
      </c>
      <c r="K27" s="242" t="s">
        <v>884</v>
      </c>
      <c r="L27" s="236" t="s">
        <v>884</v>
      </c>
      <c r="M27" s="236" t="s">
        <v>884</v>
      </c>
      <c r="N27" s="236" t="s">
        <v>884</v>
      </c>
      <c r="O27" s="236" t="s">
        <v>884</v>
      </c>
      <c r="P27" s="242" t="s">
        <v>884</v>
      </c>
      <c r="Q27" s="233"/>
      <c r="R27" s="236" t="s">
        <v>989</v>
      </c>
      <c r="S27" s="231" t="s">
        <v>208</v>
      </c>
    </row>
    <row r="28" spans="1:19" x14ac:dyDescent="0.2">
      <c r="A28" s="221">
        <v>23</v>
      </c>
      <c r="B28" s="229" t="s">
        <v>162</v>
      </c>
      <c r="C28" s="229" t="s">
        <v>893</v>
      </c>
      <c r="D28" s="253" t="s">
        <v>952</v>
      </c>
      <c r="E28" s="232" t="s">
        <v>884</v>
      </c>
      <c r="F28" s="231" t="s">
        <v>884</v>
      </c>
      <c r="G28" s="231" t="s">
        <v>884</v>
      </c>
      <c r="H28" s="23" t="s">
        <v>884</v>
      </c>
      <c r="I28" s="236" t="s">
        <v>884</v>
      </c>
      <c r="J28" s="236" t="s">
        <v>884</v>
      </c>
      <c r="K28" s="236" t="s">
        <v>884</v>
      </c>
      <c r="L28" s="236" t="s">
        <v>884</v>
      </c>
      <c r="M28" s="236" t="s">
        <v>884</v>
      </c>
      <c r="N28" s="236" t="s">
        <v>884</v>
      </c>
      <c r="O28" s="236" t="s">
        <v>884</v>
      </c>
      <c r="P28" s="236" t="s">
        <v>884</v>
      </c>
      <c r="Q28" s="233"/>
      <c r="R28" s="236" t="s">
        <v>995</v>
      </c>
      <c r="S28" s="231" t="s">
        <v>996</v>
      </c>
    </row>
    <row r="29" spans="1:19" x14ac:dyDescent="0.2">
      <c r="A29" s="221">
        <v>24</v>
      </c>
      <c r="B29" s="229" t="s">
        <v>13</v>
      </c>
      <c r="C29" s="229" t="s">
        <v>893</v>
      </c>
      <c r="D29" s="253" t="s">
        <v>952</v>
      </c>
      <c r="E29" s="232" t="s">
        <v>884</v>
      </c>
      <c r="F29" s="231" t="s">
        <v>884</v>
      </c>
      <c r="G29" s="231" t="s">
        <v>884</v>
      </c>
      <c r="H29" s="23" t="s">
        <v>884</v>
      </c>
      <c r="I29" s="236" t="s">
        <v>884</v>
      </c>
      <c r="J29" s="236" t="s">
        <v>884</v>
      </c>
      <c r="K29" s="236" t="s">
        <v>884</v>
      </c>
      <c r="L29" s="236" t="s">
        <v>884</v>
      </c>
      <c r="M29" s="236" t="s">
        <v>884</v>
      </c>
      <c r="N29" s="236" t="s">
        <v>884</v>
      </c>
      <c r="O29" s="236" t="s">
        <v>884</v>
      </c>
      <c r="P29" s="236" t="s">
        <v>884</v>
      </c>
      <c r="Q29" s="233"/>
      <c r="R29" s="236" t="s">
        <v>995</v>
      </c>
      <c r="S29" s="231" t="s">
        <v>997</v>
      </c>
    </row>
    <row r="30" spans="1:19" x14ac:dyDescent="0.2">
      <c r="A30" s="221">
        <v>25</v>
      </c>
      <c r="B30" s="229" t="s">
        <v>164</v>
      </c>
      <c r="C30" s="229" t="s">
        <v>912</v>
      </c>
      <c r="D30" s="253"/>
      <c r="E30" s="232" t="s">
        <v>902</v>
      </c>
      <c r="F30" s="231" t="s">
        <v>890</v>
      </c>
      <c r="G30" s="231" t="s">
        <v>907</v>
      </c>
      <c r="H30" s="23" t="s">
        <v>889</v>
      </c>
      <c r="I30" s="236" t="s">
        <v>890</v>
      </c>
      <c r="J30" s="236" t="s">
        <v>891</v>
      </c>
      <c r="K30" s="236" t="s">
        <v>885</v>
      </c>
      <c r="L30" s="236" t="s">
        <v>885</v>
      </c>
      <c r="M30" s="236" t="s">
        <v>889</v>
      </c>
      <c r="N30" s="236" t="s">
        <v>887</v>
      </c>
      <c r="O30" s="236" t="s">
        <v>890</v>
      </c>
      <c r="P30" s="236" t="s">
        <v>887</v>
      </c>
      <c r="Q30" s="233"/>
      <c r="R30" s="236" t="s">
        <v>987</v>
      </c>
      <c r="S30" s="231" t="s">
        <v>986</v>
      </c>
    </row>
    <row r="31" spans="1:19" x14ac:dyDescent="0.2">
      <c r="A31" s="221">
        <v>26</v>
      </c>
      <c r="B31" s="229" t="s">
        <v>165</v>
      </c>
      <c r="C31" s="229" t="s">
        <v>953</v>
      </c>
      <c r="D31" s="253"/>
      <c r="E31" s="232" t="s">
        <v>886</v>
      </c>
      <c r="F31" s="231" t="s">
        <v>890</v>
      </c>
      <c r="G31" s="231" t="s">
        <v>886</v>
      </c>
      <c r="H31" s="23" t="s">
        <v>889</v>
      </c>
      <c r="I31" s="23" t="s">
        <v>954</v>
      </c>
      <c r="J31" s="236" t="s">
        <v>896</v>
      </c>
      <c r="K31" s="236" t="s">
        <v>885</v>
      </c>
      <c r="L31" s="236" t="s">
        <v>907</v>
      </c>
      <c r="M31" s="236" t="s">
        <v>891</v>
      </c>
      <c r="N31" s="236" t="s">
        <v>891</v>
      </c>
      <c r="O31" s="236" t="s">
        <v>903</v>
      </c>
      <c r="P31" s="236" t="s">
        <v>896</v>
      </c>
      <c r="Q31" s="233"/>
      <c r="R31" s="236" t="s">
        <v>208</v>
      </c>
      <c r="S31" s="231" t="s">
        <v>208</v>
      </c>
    </row>
    <row r="32" spans="1:19" x14ac:dyDescent="0.2">
      <c r="A32" s="221">
        <v>27</v>
      </c>
      <c r="B32" s="229" t="s">
        <v>166</v>
      </c>
      <c r="C32" s="229" t="s">
        <v>330</v>
      </c>
      <c r="D32" s="253"/>
      <c r="E32" s="232" t="s">
        <v>899</v>
      </c>
      <c r="F32" s="231" t="s">
        <v>890</v>
      </c>
      <c r="G32" s="231" t="s">
        <v>907</v>
      </c>
      <c r="H32" s="244" t="s">
        <v>889</v>
      </c>
      <c r="I32" s="23" t="s">
        <v>898</v>
      </c>
      <c r="J32" s="236" t="s">
        <v>898</v>
      </c>
      <c r="K32" s="236" t="s">
        <v>885</v>
      </c>
      <c r="L32" s="236" t="s">
        <v>885</v>
      </c>
      <c r="M32" s="236" t="s">
        <v>943</v>
      </c>
      <c r="N32" s="236" t="s">
        <v>885</v>
      </c>
      <c r="O32" s="236" t="s">
        <v>890</v>
      </c>
      <c r="P32" s="236" t="s">
        <v>906</v>
      </c>
      <c r="Q32" s="233"/>
      <c r="R32" s="236" t="s">
        <v>987</v>
      </c>
      <c r="S32" s="231" t="s">
        <v>994</v>
      </c>
    </row>
    <row r="33" spans="1:19" x14ac:dyDescent="0.2">
      <c r="A33" s="221">
        <v>28</v>
      </c>
      <c r="B33" s="229" t="s">
        <v>167</v>
      </c>
      <c r="C33" s="229" t="s">
        <v>912</v>
      </c>
      <c r="D33" s="253" t="s">
        <v>913</v>
      </c>
      <c r="E33" s="232" t="s">
        <v>887</v>
      </c>
      <c r="F33" s="231" t="s">
        <v>889</v>
      </c>
      <c r="G33" s="231" t="s">
        <v>896</v>
      </c>
      <c r="H33" s="244" t="s">
        <v>896</v>
      </c>
      <c r="I33" s="23" t="s">
        <v>889</v>
      </c>
      <c r="J33" s="236" t="s">
        <v>896</v>
      </c>
      <c r="K33" s="236" t="s">
        <v>885</v>
      </c>
      <c r="L33" s="236" t="s">
        <v>889</v>
      </c>
      <c r="M33" s="236" t="s">
        <v>896</v>
      </c>
      <c r="N33" s="236" t="s">
        <v>896</v>
      </c>
      <c r="O33" s="236" t="s">
        <v>903</v>
      </c>
      <c r="P33" s="236" t="s">
        <v>896</v>
      </c>
      <c r="Q33" s="233"/>
      <c r="R33" s="236" t="s">
        <v>989</v>
      </c>
      <c r="S33" s="231" t="s">
        <v>208</v>
      </c>
    </row>
    <row r="34" spans="1:19" x14ac:dyDescent="0.2">
      <c r="A34" s="221">
        <v>29</v>
      </c>
      <c r="B34" s="229" t="s">
        <v>168</v>
      </c>
      <c r="D34" s="253" t="s">
        <v>901</v>
      </c>
      <c r="E34" s="232" t="s">
        <v>887</v>
      </c>
      <c r="F34" s="231" t="s">
        <v>906</v>
      </c>
      <c r="G34" s="231" t="s">
        <v>889</v>
      </c>
      <c r="H34" s="244" t="s">
        <v>885</v>
      </c>
      <c r="I34" s="23" t="s">
        <v>898</v>
      </c>
      <c r="J34" s="236" t="s">
        <v>898</v>
      </c>
      <c r="K34" s="236" t="s">
        <v>906</v>
      </c>
      <c r="L34" s="236" t="s">
        <v>889</v>
      </c>
      <c r="M34" s="236" t="s">
        <v>899</v>
      </c>
      <c r="N34" s="236" t="s">
        <v>943</v>
      </c>
      <c r="O34" s="236" t="s">
        <v>890</v>
      </c>
      <c r="P34" s="236" t="s">
        <v>898</v>
      </c>
      <c r="Q34" s="233"/>
      <c r="R34" s="236" t="s">
        <v>998</v>
      </c>
      <c r="S34" s="231" t="s">
        <v>999</v>
      </c>
    </row>
    <row r="35" spans="1:19" x14ac:dyDescent="0.2">
      <c r="A35" s="221">
        <v>30</v>
      </c>
      <c r="B35" s="229" t="s">
        <v>169</v>
      </c>
      <c r="C35" s="229" t="s">
        <v>331</v>
      </c>
      <c r="D35" s="253" t="s">
        <v>910</v>
      </c>
      <c r="E35" s="232" t="s">
        <v>885</v>
      </c>
      <c r="F35" s="231" t="s">
        <v>889</v>
      </c>
      <c r="G35" s="231" t="s">
        <v>885</v>
      </c>
      <c r="H35" s="23" t="s">
        <v>892</v>
      </c>
      <c r="I35" s="23" t="s">
        <v>887</v>
      </c>
      <c r="J35" s="236" t="s">
        <v>955</v>
      </c>
      <c r="K35" s="236" t="s">
        <v>889</v>
      </c>
      <c r="L35" s="236" t="s">
        <v>956</v>
      </c>
      <c r="M35" s="236" t="s">
        <v>957</v>
      </c>
      <c r="N35" s="236" t="s">
        <v>958</v>
      </c>
      <c r="O35" s="236" t="s">
        <v>959</v>
      </c>
      <c r="P35" s="236" t="s">
        <v>887</v>
      </c>
      <c r="Q35" s="233"/>
      <c r="R35" s="236" t="s">
        <v>1000</v>
      </c>
      <c r="S35" s="231" t="s">
        <v>208</v>
      </c>
    </row>
    <row r="36" spans="1:19" x14ac:dyDescent="0.2">
      <c r="A36" s="221">
        <v>31</v>
      </c>
      <c r="B36" s="229" t="s">
        <v>172</v>
      </c>
      <c r="C36" s="229" t="s">
        <v>939</v>
      </c>
      <c r="D36" s="253" t="s">
        <v>901</v>
      </c>
      <c r="E36" s="232" t="s">
        <v>887</v>
      </c>
      <c r="F36" s="231" t="s">
        <v>889</v>
      </c>
      <c r="G36" s="231" t="s">
        <v>889</v>
      </c>
      <c r="H36" s="4" t="s">
        <v>896</v>
      </c>
      <c r="I36" s="236" t="s">
        <v>889</v>
      </c>
      <c r="J36" s="236" t="s">
        <v>896</v>
      </c>
      <c r="K36" s="236" t="s">
        <v>887</v>
      </c>
      <c r="L36" s="236" t="s">
        <v>889</v>
      </c>
      <c r="M36" s="236" t="s">
        <v>889</v>
      </c>
      <c r="N36" s="236" t="s">
        <v>896</v>
      </c>
      <c r="O36" s="236" t="s">
        <v>887</v>
      </c>
      <c r="P36" s="236" t="s">
        <v>887</v>
      </c>
      <c r="Q36" s="233"/>
      <c r="R36" s="236" t="s">
        <v>208</v>
      </c>
      <c r="S36" s="231" t="s">
        <v>208</v>
      </c>
    </row>
    <row r="37" spans="1:19" x14ac:dyDescent="0.2">
      <c r="A37" s="221">
        <v>32</v>
      </c>
      <c r="B37" s="229" t="s">
        <v>174</v>
      </c>
      <c r="C37" s="229" t="s">
        <v>942</v>
      </c>
      <c r="D37" s="253" t="s">
        <v>932</v>
      </c>
      <c r="E37" s="232" t="s">
        <v>885</v>
      </c>
      <c r="F37" s="231" t="s">
        <v>885</v>
      </c>
      <c r="G37" s="231" t="s">
        <v>885</v>
      </c>
      <c r="H37" s="4" t="s">
        <v>885</v>
      </c>
      <c r="I37" s="236" t="s">
        <v>885</v>
      </c>
      <c r="J37" s="242" t="s">
        <v>885</v>
      </c>
      <c r="K37" s="242" t="s">
        <v>885</v>
      </c>
      <c r="L37" s="242" t="s">
        <v>889</v>
      </c>
      <c r="M37" s="242" t="s">
        <v>885</v>
      </c>
      <c r="N37" s="242" t="s">
        <v>885</v>
      </c>
      <c r="O37" s="242" t="s">
        <v>885</v>
      </c>
      <c r="P37" s="242" t="s">
        <v>885</v>
      </c>
      <c r="Q37" s="234"/>
      <c r="R37" s="242" t="s">
        <v>1001</v>
      </c>
      <c r="S37" s="231" t="s">
        <v>1002</v>
      </c>
    </row>
    <row r="38" spans="1:19" x14ac:dyDescent="0.2">
      <c r="A38" s="221">
        <v>33</v>
      </c>
      <c r="B38" s="229" t="s">
        <v>176</v>
      </c>
      <c r="C38" s="229" t="s">
        <v>942</v>
      </c>
      <c r="D38" s="253" t="s">
        <v>932</v>
      </c>
      <c r="E38" s="232" t="s">
        <v>885</v>
      </c>
      <c r="F38" s="231" t="s">
        <v>885</v>
      </c>
      <c r="G38" s="231" t="s">
        <v>885</v>
      </c>
      <c r="H38" s="4" t="s">
        <v>886</v>
      </c>
      <c r="I38" s="236" t="s">
        <v>885</v>
      </c>
      <c r="J38" s="236" t="s">
        <v>885</v>
      </c>
      <c r="K38" s="236" t="s">
        <v>885</v>
      </c>
      <c r="L38" s="236" t="s">
        <v>890</v>
      </c>
      <c r="M38" s="242" t="s">
        <v>885</v>
      </c>
      <c r="N38" s="242" t="s">
        <v>885</v>
      </c>
      <c r="O38" s="236" t="s">
        <v>885</v>
      </c>
      <c r="P38" s="242" t="s">
        <v>885</v>
      </c>
      <c r="Q38" s="233"/>
      <c r="R38" s="236" t="s">
        <v>208</v>
      </c>
      <c r="S38" s="231" t="s">
        <v>1003</v>
      </c>
    </row>
    <row r="39" spans="1:19" x14ac:dyDescent="0.2">
      <c r="A39" s="221">
        <v>34</v>
      </c>
      <c r="B39" s="229" t="s">
        <v>177</v>
      </c>
      <c r="C39" s="229" t="s">
        <v>904</v>
      </c>
      <c r="D39" s="253" t="s">
        <v>901</v>
      </c>
      <c r="E39" s="232" t="s">
        <v>889</v>
      </c>
      <c r="F39" s="231" t="s">
        <v>889</v>
      </c>
      <c r="G39" s="231" t="s">
        <v>889</v>
      </c>
      <c r="H39" s="4" t="s">
        <v>887</v>
      </c>
      <c r="I39" s="236" t="s">
        <v>889</v>
      </c>
      <c r="J39" s="236" t="s">
        <v>889</v>
      </c>
      <c r="K39" s="236" t="s">
        <v>943</v>
      </c>
      <c r="L39" s="236" t="s">
        <v>899</v>
      </c>
      <c r="M39" s="236" t="s">
        <v>889</v>
      </c>
      <c r="N39" s="236" t="s">
        <v>887</v>
      </c>
      <c r="O39" s="236" t="s">
        <v>889</v>
      </c>
      <c r="P39" s="236" t="s">
        <v>934</v>
      </c>
      <c r="Q39" s="233"/>
      <c r="R39" s="236" t="s">
        <v>208</v>
      </c>
      <c r="S39" s="231" t="s">
        <v>208</v>
      </c>
    </row>
    <row r="40" spans="1:19" x14ac:dyDescent="0.2">
      <c r="A40" s="221">
        <v>35</v>
      </c>
      <c r="B40" s="229" t="s">
        <v>179</v>
      </c>
      <c r="C40" s="229" t="s">
        <v>904</v>
      </c>
      <c r="D40" s="253" t="s">
        <v>910</v>
      </c>
      <c r="E40" s="232" t="s">
        <v>885</v>
      </c>
      <c r="F40" s="231" t="s">
        <v>960</v>
      </c>
      <c r="G40" s="231" t="s">
        <v>885</v>
      </c>
      <c r="H40" s="4" t="s">
        <v>889</v>
      </c>
      <c r="I40" s="245" t="s">
        <v>885</v>
      </c>
      <c r="J40" s="236" t="s">
        <v>895</v>
      </c>
      <c r="K40" s="236" t="s">
        <v>885</v>
      </c>
      <c r="L40" s="236" t="s">
        <v>885</v>
      </c>
      <c r="M40" s="236" t="s">
        <v>889</v>
      </c>
      <c r="N40" s="236" t="s">
        <v>890</v>
      </c>
      <c r="O40" s="236" t="s">
        <v>885</v>
      </c>
      <c r="P40" s="236" t="s">
        <v>898</v>
      </c>
      <c r="Q40" s="233"/>
      <c r="R40" s="236" t="s">
        <v>208</v>
      </c>
      <c r="S40" s="231" t="s">
        <v>999</v>
      </c>
    </row>
    <row r="41" spans="1:19" x14ac:dyDescent="0.2">
      <c r="A41" s="221">
        <v>36</v>
      </c>
      <c r="B41" s="229" t="s">
        <v>181</v>
      </c>
      <c r="C41" s="229" t="s">
        <v>323</v>
      </c>
      <c r="D41" s="253" t="s">
        <v>901</v>
      </c>
      <c r="E41" s="232" t="s">
        <v>889</v>
      </c>
      <c r="F41" s="231" t="s">
        <v>889</v>
      </c>
      <c r="G41" s="231" t="s">
        <v>889</v>
      </c>
      <c r="H41" s="4" t="s">
        <v>889</v>
      </c>
      <c r="I41" s="245" t="s">
        <v>887</v>
      </c>
      <c r="J41" s="236" t="s">
        <v>889</v>
      </c>
      <c r="K41" s="236" t="s">
        <v>887</v>
      </c>
      <c r="L41" s="236" t="s">
        <v>905</v>
      </c>
      <c r="M41" s="236" t="s">
        <v>889</v>
      </c>
      <c r="N41" s="236" t="s">
        <v>889</v>
      </c>
      <c r="O41" s="236" t="s">
        <v>887</v>
      </c>
      <c r="P41" s="236" t="s">
        <v>889</v>
      </c>
      <c r="Q41" s="234"/>
      <c r="R41" s="236" t="s">
        <v>208</v>
      </c>
      <c r="S41" s="231" t="s">
        <v>208</v>
      </c>
    </row>
    <row r="42" spans="1:19" x14ac:dyDescent="0.2">
      <c r="A42" s="221">
        <v>37</v>
      </c>
      <c r="B42" s="229" t="s">
        <v>183</v>
      </c>
      <c r="C42" s="229" t="s">
        <v>961</v>
      </c>
      <c r="D42" s="253"/>
      <c r="E42" s="232" t="s">
        <v>886</v>
      </c>
      <c r="F42" s="231" t="s">
        <v>887</v>
      </c>
      <c r="G42" s="231" t="s">
        <v>889</v>
      </c>
      <c r="H42" s="4" t="s">
        <v>889</v>
      </c>
      <c r="I42" s="245" t="s">
        <v>962</v>
      </c>
      <c r="J42" s="236" t="s">
        <v>895</v>
      </c>
      <c r="K42" s="236" t="s">
        <v>887</v>
      </c>
      <c r="L42" s="236" t="s">
        <v>889</v>
      </c>
      <c r="M42" s="236" t="s">
        <v>887</v>
      </c>
      <c r="N42" s="236" t="s">
        <v>898</v>
      </c>
      <c r="O42" s="236" t="s">
        <v>890</v>
      </c>
      <c r="P42" s="236" t="s">
        <v>907</v>
      </c>
      <c r="Q42" s="233"/>
      <c r="R42" s="236" t="s">
        <v>208</v>
      </c>
      <c r="S42" s="231" t="s">
        <v>208</v>
      </c>
    </row>
    <row r="43" spans="1:19" x14ac:dyDescent="0.2">
      <c r="A43" s="221">
        <v>38</v>
      </c>
      <c r="B43" s="229" t="s">
        <v>29</v>
      </c>
      <c r="C43" s="229" t="s">
        <v>328</v>
      </c>
      <c r="D43" s="253"/>
      <c r="E43" s="232" t="s">
        <v>885</v>
      </c>
      <c r="F43" s="231" t="s">
        <v>885</v>
      </c>
      <c r="G43" s="231" t="s">
        <v>885</v>
      </c>
      <c r="H43" s="4" t="s">
        <v>887</v>
      </c>
      <c r="I43" s="245" t="s">
        <v>885</v>
      </c>
      <c r="J43" s="236" t="s">
        <v>885</v>
      </c>
      <c r="K43" s="236" t="s">
        <v>887</v>
      </c>
      <c r="L43" s="236" t="s">
        <v>889</v>
      </c>
      <c r="M43" s="236" t="s">
        <v>889</v>
      </c>
      <c r="N43" s="236" t="s">
        <v>889</v>
      </c>
      <c r="O43" s="236" t="s">
        <v>885</v>
      </c>
      <c r="P43" s="236" t="s">
        <v>963</v>
      </c>
      <c r="Q43" s="233"/>
      <c r="R43" s="236" t="s">
        <v>986</v>
      </c>
      <c r="S43" s="231" t="s">
        <v>977</v>
      </c>
    </row>
    <row r="44" spans="1:19" x14ac:dyDescent="0.2">
      <c r="A44" s="221">
        <v>39</v>
      </c>
      <c r="B44" s="229" t="s">
        <v>15</v>
      </c>
      <c r="C44" s="229" t="s">
        <v>964</v>
      </c>
      <c r="D44" s="253" t="s">
        <v>911</v>
      </c>
      <c r="E44" s="232" t="s">
        <v>885</v>
      </c>
      <c r="F44" s="231" t="s">
        <v>889</v>
      </c>
      <c r="G44" s="231" t="s">
        <v>889</v>
      </c>
      <c r="H44" s="241" t="s">
        <v>896</v>
      </c>
      <c r="I44" s="236" t="s">
        <v>885</v>
      </c>
      <c r="J44" s="236" t="s">
        <v>889</v>
      </c>
      <c r="K44" s="236" t="s">
        <v>885</v>
      </c>
      <c r="L44" s="236" t="s">
        <v>885</v>
      </c>
      <c r="M44" s="236" t="s">
        <v>896</v>
      </c>
      <c r="N44" s="236" t="s">
        <v>889</v>
      </c>
      <c r="O44" s="236" t="s">
        <v>885</v>
      </c>
      <c r="P44" s="236" t="s">
        <v>896</v>
      </c>
      <c r="Q44" s="233"/>
      <c r="R44" s="236" t="s">
        <v>208</v>
      </c>
      <c r="S44" s="231" t="s">
        <v>208</v>
      </c>
    </row>
    <row r="45" spans="1:19" x14ac:dyDescent="0.2">
      <c r="A45" s="221">
        <v>40</v>
      </c>
      <c r="B45" s="229" t="s">
        <v>186</v>
      </c>
      <c r="C45" s="229" t="s">
        <v>965</v>
      </c>
      <c r="D45" s="253" t="s">
        <v>901</v>
      </c>
      <c r="E45" s="232" t="s">
        <v>887</v>
      </c>
      <c r="F45" s="231" t="s">
        <v>889</v>
      </c>
      <c r="G45" s="231" t="s">
        <v>896</v>
      </c>
      <c r="H45" s="4" t="s">
        <v>896</v>
      </c>
      <c r="I45" s="236" t="s">
        <v>889</v>
      </c>
      <c r="J45" s="236" t="s">
        <v>889</v>
      </c>
      <c r="K45" s="236" t="s">
        <v>885</v>
      </c>
      <c r="L45" s="236" t="s">
        <v>889</v>
      </c>
      <c r="M45" s="236" t="s">
        <v>896</v>
      </c>
      <c r="N45" s="236" t="s">
        <v>889</v>
      </c>
      <c r="O45" s="236" t="s">
        <v>890</v>
      </c>
      <c r="P45" s="236" t="s">
        <v>896</v>
      </c>
      <c r="Q45" s="233"/>
      <c r="R45" s="236" t="s">
        <v>208</v>
      </c>
      <c r="S45" s="231" t="s">
        <v>208</v>
      </c>
    </row>
    <row r="46" spans="1:19" x14ac:dyDescent="0.2">
      <c r="A46" s="221">
        <v>41</v>
      </c>
      <c r="B46" s="229" t="s">
        <v>188</v>
      </c>
      <c r="C46" s="229" t="s">
        <v>966</v>
      </c>
      <c r="D46" s="253" t="s">
        <v>901</v>
      </c>
      <c r="E46" s="232" t="s">
        <v>887</v>
      </c>
      <c r="F46" s="231" t="s">
        <v>887</v>
      </c>
      <c r="G46" s="231" t="s">
        <v>898</v>
      </c>
      <c r="H46" s="4" t="s">
        <v>889</v>
      </c>
      <c r="I46" s="236" t="s">
        <v>887</v>
      </c>
      <c r="J46" s="236" t="s">
        <v>887</v>
      </c>
      <c r="K46" s="236" t="s">
        <v>887</v>
      </c>
      <c r="L46" s="236" t="s">
        <v>889</v>
      </c>
      <c r="M46" s="236" t="s">
        <v>889</v>
      </c>
      <c r="N46" s="236" t="s">
        <v>889</v>
      </c>
      <c r="O46" s="236" t="s">
        <v>889</v>
      </c>
      <c r="P46" s="236" t="s">
        <v>889</v>
      </c>
      <c r="Q46" s="233"/>
      <c r="R46" s="236" t="s">
        <v>208</v>
      </c>
      <c r="S46" s="231" t="s">
        <v>208</v>
      </c>
    </row>
    <row r="47" spans="1:19" x14ac:dyDescent="0.2">
      <c r="A47" s="221">
        <v>42</v>
      </c>
      <c r="B47" s="229" t="s">
        <v>190</v>
      </c>
      <c r="C47" s="229" t="s">
        <v>966</v>
      </c>
      <c r="D47" s="253" t="s">
        <v>967</v>
      </c>
      <c r="E47" s="232" t="s">
        <v>889</v>
      </c>
      <c r="F47" s="231" t="s">
        <v>887</v>
      </c>
      <c r="G47" s="231" t="s">
        <v>889</v>
      </c>
      <c r="H47" s="23" t="s">
        <v>889</v>
      </c>
      <c r="I47" s="236" t="s">
        <v>887</v>
      </c>
      <c r="J47" s="242" t="s">
        <v>898</v>
      </c>
      <c r="K47" s="236" t="s">
        <v>887</v>
      </c>
      <c r="L47" s="236" t="s">
        <v>889</v>
      </c>
      <c r="M47" s="236" t="s">
        <v>889</v>
      </c>
      <c r="N47" s="236" t="s">
        <v>889</v>
      </c>
      <c r="O47" s="236" t="s">
        <v>887</v>
      </c>
      <c r="P47" s="236" t="s">
        <v>889</v>
      </c>
      <c r="Q47" s="233"/>
      <c r="R47" s="236" t="s">
        <v>208</v>
      </c>
      <c r="S47" s="231" t="s">
        <v>208</v>
      </c>
    </row>
    <row r="48" spans="1:19" x14ac:dyDescent="0.2">
      <c r="A48" s="221">
        <v>43</v>
      </c>
      <c r="B48" s="229" t="s">
        <v>191</v>
      </c>
      <c r="C48" s="229" t="s">
        <v>968</v>
      </c>
      <c r="D48" s="253"/>
      <c r="E48" s="232" t="s">
        <v>899</v>
      </c>
      <c r="F48" s="231" t="s">
        <v>887</v>
      </c>
      <c r="G48" s="231" t="s">
        <v>886</v>
      </c>
      <c r="H48" s="244" t="s">
        <v>899</v>
      </c>
      <c r="I48" s="236" t="s">
        <v>903</v>
      </c>
      <c r="J48" s="236" t="s">
        <v>886</v>
      </c>
      <c r="K48" s="236" t="s">
        <v>894</v>
      </c>
      <c r="L48" s="236" t="s">
        <v>889</v>
      </c>
      <c r="M48" s="236" t="s">
        <v>902</v>
      </c>
      <c r="N48" s="236" t="s">
        <v>885</v>
      </c>
      <c r="O48" s="236" t="s">
        <v>889</v>
      </c>
      <c r="P48" s="236" t="s">
        <v>902</v>
      </c>
      <c r="Q48" s="233"/>
      <c r="R48" s="236" t="s">
        <v>1004</v>
      </c>
      <c r="S48" s="231" t="s">
        <v>984</v>
      </c>
    </row>
    <row r="49" spans="1:21" x14ac:dyDescent="0.2">
      <c r="A49" s="221">
        <v>44</v>
      </c>
      <c r="B49" s="229" t="s">
        <v>193</v>
      </c>
      <c r="C49" s="229" t="s">
        <v>331</v>
      </c>
      <c r="D49" s="253" t="s">
        <v>901</v>
      </c>
      <c r="E49" s="232" t="s">
        <v>889</v>
      </c>
      <c r="F49" s="231" t="s">
        <v>889</v>
      </c>
      <c r="G49" s="231" t="s">
        <v>889</v>
      </c>
      <c r="H49" s="23" t="s">
        <v>889</v>
      </c>
      <c r="I49" s="236" t="s">
        <v>889</v>
      </c>
      <c r="J49" s="236" t="s">
        <v>887</v>
      </c>
      <c r="K49" s="236" t="s">
        <v>889</v>
      </c>
      <c r="L49" s="236" t="s">
        <v>889</v>
      </c>
      <c r="M49" s="242" t="s">
        <v>889</v>
      </c>
      <c r="N49" s="236" t="s">
        <v>889</v>
      </c>
      <c r="O49" s="236" t="s">
        <v>889</v>
      </c>
      <c r="P49" s="236" t="s">
        <v>896</v>
      </c>
      <c r="Q49" s="233"/>
      <c r="R49" s="236" t="s">
        <v>1005</v>
      </c>
      <c r="S49" s="231" t="s">
        <v>984</v>
      </c>
    </row>
    <row r="50" spans="1:21" s="466" customFormat="1" x14ac:dyDescent="0.2">
      <c r="A50" s="465">
        <v>45</v>
      </c>
      <c r="B50" s="466" t="s">
        <v>195</v>
      </c>
      <c r="C50" s="466" t="s">
        <v>969</v>
      </c>
      <c r="D50" s="467" t="s">
        <v>970</v>
      </c>
      <c r="E50" s="468" t="s">
        <v>885</v>
      </c>
      <c r="F50" s="469" t="s">
        <v>889</v>
      </c>
      <c r="G50" s="469" t="s">
        <v>896</v>
      </c>
      <c r="H50" s="470" t="s">
        <v>896</v>
      </c>
      <c r="I50" s="471" t="s">
        <v>887</v>
      </c>
      <c r="J50" s="472" t="s">
        <v>889</v>
      </c>
      <c r="K50" s="471" t="s">
        <v>885</v>
      </c>
      <c r="L50" s="471" t="s">
        <v>889</v>
      </c>
      <c r="M50" s="471" t="s">
        <v>896</v>
      </c>
      <c r="N50" s="471" t="s">
        <v>896</v>
      </c>
      <c r="O50" s="471" t="s">
        <v>885</v>
      </c>
      <c r="P50" s="471" t="s">
        <v>896</v>
      </c>
      <c r="Q50" s="473"/>
      <c r="R50" s="471" t="s">
        <v>979</v>
      </c>
      <c r="S50" s="469" t="s">
        <v>989</v>
      </c>
      <c r="T50" s="469"/>
      <c r="U50" s="469"/>
    </row>
    <row r="51" spans="1:21" x14ac:dyDescent="0.2">
      <c r="D51" s="232"/>
      <c r="E51" s="232"/>
      <c r="H51" s="4"/>
      <c r="Q51" s="233"/>
    </row>
    <row r="52" spans="1:21" x14ac:dyDescent="0.2">
      <c r="D52" s="232"/>
      <c r="E52" s="232"/>
      <c r="M52" s="242"/>
      <c r="Q52" s="233"/>
      <c r="R52" s="256" t="s">
        <v>1010</v>
      </c>
    </row>
    <row r="53" spans="1:21" x14ac:dyDescent="0.2">
      <c r="D53" s="232"/>
      <c r="E53" s="232"/>
      <c r="H53" s="242"/>
      <c r="Q53" s="233"/>
      <c r="R53" s="221" t="s">
        <v>975</v>
      </c>
    </row>
    <row r="54" spans="1:21" x14ac:dyDescent="0.2">
      <c r="D54" s="232"/>
      <c r="E54" s="232"/>
      <c r="H54" s="242"/>
      <c r="K54" s="242"/>
      <c r="Q54" s="233"/>
      <c r="R54" s="221" t="s">
        <v>978</v>
      </c>
    </row>
    <row r="55" spans="1:21" ht="15.75" customHeight="1" x14ac:dyDescent="0.2">
      <c r="D55" s="164"/>
      <c r="E55" s="246"/>
      <c r="H55" s="246"/>
      <c r="I55" s="247"/>
      <c r="J55" s="248"/>
      <c r="K55" s="248"/>
      <c r="L55" s="249"/>
      <c r="M55" s="249"/>
      <c r="R55" s="221" t="s">
        <v>981</v>
      </c>
      <c r="T55" s="235"/>
      <c r="U55" s="235"/>
    </row>
    <row r="56" spans="1:21" x14ac:dyDescent="0.2">
      <c r="D56" s="164"/>
      <c r="E56" s="246"/>
      <c r="H56" s="246"/>
      <c r="I56" s="250"/>
      <c r="J56" s="248"/>
      <c r="K56" s="248"/>
      <c r="L56" s="249"/>
      <c r="M56" s="249"/>
      <c r="R56" s="221" t="s">
        <v>982</v>
      </c>
      <c r="T56" s="235"/>
      <c r="U56" s="235"/>
    </row>
    <row r="57" spans="1:21" x14ac:dyDescent="0.2">
      <c r="D57" s="164"/>
      <c r="E57" s="246"/>
      <c r="H57" s="246"/>
      <c r="I57" s="250"/>
      <c r="J57" s="248"/>
      <c r="K57" s="248"/>
      <c r="L57" s="249"/>
      <c r="M57" s="249"/>
      <c r="R57" s="221" t="s">
        <v>985</v>
      </c>
      <c r="T57" s="235"/>
      <c r="U57" s="235"/>
    </row>
    <row r="58" spans="1:21" ht="15.75" customHeight="1" x14ac:dyDescent="0.2">
      <c r="D58" s="164"/>
      <c r="E58" s="246"/>
      <c r="H58" s="246"/>
      <c r="I58" s="250"/>
      <c r="R58" s="221" t="s">
        <v>988</v>
      </c>
      <c r="T58" s="235"/>
      <c r="U58" s="235"/>
    </row>
    <row r="59" spans="1:21" x14ac:dyDescent="0.2">
      <c r="D59" s="164"/>
      <c r="E59" s="246"/>
      <c r="H59" s="246"/>
      <c r="I59" s="250"/>
      <c r="T59" s="235"/>
      <c r="U59" s="235"/>
    </row>
    <row r="60" spans="1:21" x14ac:dyDescent="0.2">
      <c r="D60" s="164"/>
      <c r="E60" s="246"/>
      <c r="H60" s="246"/>
      <c r="I60" s="250"/>
      <c r="R60" s="255">
        <v>44678</v>
      </c>
      <c r="T60" s="235"/>
      <c r="U60" s="235"/>
    </row>
    <row r="61" spans="1:21" ht="15.75" customHeight="1" x14ac:dyDescent="0.2">
      <c r="D61" s="164"/>
      <c r="E61" s="246"/>
      <c r="H61" s="246"/>
      <c r="I61" s="250"/>
      <c r="T61" s="235"/>
      <c r="U61" s="235"/>
    </row>
    <row r="62" spans="1:21" x14ac:dyDescent="0.2">
      <c r="D62" s="164"/>
      <c r="E62" s="246"/>
      <c r="T62" s="235"/>
      <c r="U62" s="235"/>
    </row>
    <row r="63" spans="1:21" x14ac:dyDescent="0.2">
      <c r="D63" s="3"/>
      <c r="E63" s="69"/>
      <c r="T63" s="235"/>
      <c r="U63" s="235"/>
    </row>
    <row r="64" spans="1:21" x14ac:dyDescent="0.2">
      <c r="D64" s="155"/>
      <c r="E64" s="251"/>
      <c r="T64" s="235"/>
      <c r="U64" s="235"/>
    </row>
    <row r="65" spans="4:21" x14ac:dyDescent="0.2">
      <c r="D65" s="155"/>
      <c r="E65" s="251"/>
      <c r="T65" s="235"/>
      <c r="U65" s="235"/>
    </row>
    <row r="66" spans="4:21" x14ac:dyDescent="0.2">
      <c r="D66" s="155"/>
      <c r="E66" s="251"/>
      <c r="T66" s="235"/>
      <c r="U66" s="235"/>
    </row>
    <row r="67" spans="4:21" x14ac:dyDescent="0.2">
      <c r="D67" s="155"/>
      <c r="E67" s="251"/>
      <c r="T67" s="235"/>
      <c r="U67" s="235"/>
    </row>
    <row r="68" spans="4:21" x14ac:dyDescent="0.2">
      <c r="D68" s="155"/>
      <c r="E68" s="251"/>
      <c r="T68" s="235"/>
      <c r="U68" s="235"/>
    </row>
    <row r="69" spans="4:21" x14ac:dyDescent="0.2">
      <c r="D69" s="155"/>
      <c r="E69" s="251"/>
      <c r="T69" s="235"/>
      <c r="U69" s="235"/>
    </row>
    <row r="70" spans="4:21" x14ac:dyDescent="0.2">
      <c r="D70" s="3"/>
      <c r="E70" s="69"/>
      <c r="T70" s="235"/>
      <c r="U70" s="235"/>
    </row>
    <row r="71" spans="4:21" x14ac:dyDescent="0.2">
      <c r="D71" s="164"/>
      <c r="E71" s="246"/>
      <c r="T71" s="235"/>
      <c r="U71" s="235"/>
    </row>
    <row r="72" spans="4:21" x14ac:dyDescent="0.2">
      <c r="D72" s="164"/>
      <c r="E72" s="246"/>
      <c r="T72" s="235"/>
      <c r="U72" s="235"/>
    </row>
    <row r="73" spans="4:21" ht="19.5" customHeight="1" x14ac:dyDescent="0.2">
      <c r="D73" s="164"/>
      <c r="E73" s="246"/>
      <c r="T73" s="237"/>
      <c r="U73" s="237"/>
    </row>
    <row r="74" spans="4:21" x14ac:dyDescent="0.2">
      <c r="D74" s="164"/>
      <c r="E74" s="246"/>
      <c r="T74" s="237"/>
      <c r="U74" s="237"/>
    </row>
    <row r="75" spans="4:21" x14ac:dyDescent="0.2">
      <c r="D75" s="164"/>
      <c r="E75" s="246"/>
      <c r="T75" s="237"/>
      <c r="U75" s="237"/>
    </row>
    <row r="76" spans="4:21" x14ac:dyDescent="0.2">
      <c r="D76" s="164"/>
      <c r="E76" s="246"/>
      <c r="T76" s="237"/>
      <c r="U76" s="237"/>
    </row>
    <row r="77" spans="4:21" x14ac:dyDescent="0.2">
      <c r="D77" s="164"/>
      <c r="E77" s="246"/>
      <c r="T77" s="237"/>
      <c r="U77" s="237"/>
    </row>
    <row r="78" spans="4:21" ht="15.75" customHeight="1" x14ac:dyDescent="0.2">
      <c r="D78" s="164"/>
      <c r="E78" s="246"/>
      <c r="T78" s="237"/>
      <c r="U78" s="237"/>
    </row>
    <row r="79" spans="4:21" x14ac:dyDescent="0.2">
      <c r="D79" s="238"/>
      <c r="E79" s="252"/>
      <c r="T79" s="237"/>
      <c r="U79" s="237"/>
    </row>
    <row r="80" spans="4:21" x14ac:dyDescent="0.2">
      <c r="D80" s="238"/>
      <c r="E80" s="252"/>
      <c r="T80" s="237"/>
      <c r="U80" s="237"/>
    </row>
    <row r="82" spans="20:21" ht="60" customHeight="1" x14ac:dyDescent="0.2">
      <c r="T82" s="164"/>
      <c r="U82" s="164"/>
    </row>
    <row r="83" spans="20:21" x14ac:dyDescent="0.2">
      <c r="T83" s="156"/>
      <c r="U83" s="156"/>
    </row>
    <row r="84" spans="20:21" x14ac:dyDescent="0.2">
      <c r="T84" s="156"/>
      <c r="U84" s="156"/>
    </row>
  </sheetData>
  <mergeCells count="5">
    <mergeCell ref="H1:I1"/>
    <mergeCell ref="E4:P4"/>
    <mergeCell ref="E3:P3"/>
    <mergeCell ref="R3:S3"/>
    <mergeCell ref="R4:S4"/>
  </mergeCells>
  <conditionalFormatting sqref="T6:T54 T81 T85:T104857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6:U54 U81 U85:U104857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5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6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6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53:R58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7EEB0-B3DD-49FA-AFA5-F9F0595B6223}">
  <dimension ref="A1:T1180"/>
  <sheetViews>
    <sheetView zoomScaleNormal="100" workbookViewId="0"/>
  </sheetViews>
  <sheetFormatPr defaultRowHeight="15" x14ac:dyDescent="0.2"/>
  <cols>
    <col min="1" max="1" width="12.42578125" style="6" bestFit="1" customWidth="1"/>
    <col min="2" max="2" width="29" style="6" bestFit="1" customWidth="1"/>
    <col min="3" max="3" width="16.7109375" style="62" bestFit="1" customWidth="1"/>
    <col min="4" max="4" width="15.5703125" style="62" bestFit="1" customWidth="1"/>
    <col min="5" max="5" width="16.140625" style="62" bestFit="1" customWidth="1"/>
    <col min="6" max="6" width="16.7109375" style="63" bestFit="1" customWidth="1"/>
    <col min="7" max="7" width="21" style="62" bestFit="1" customWidth="1"/>
    <col min="8" max="8" width="20.42578125" style="62" bestFit="1" customWidth="1"/>
    <col min="9" max="9" width="18.140625" style="62" bestFit="1" customWidth="1"/>
    <col min="10" max="11" width="33.28515625" style="62" bestFit="1" customWidth="1"/>
    <col min="12" max="12" width="7.28515625" style="62" bestFit="1" customWidth="1"/>
    <col min="13" max="13" width="27.85546875" style="62" bestFit="1" customWidth="1"/>
    <col min="14" max="14" width="24.7109375" style="62" customWidth="1"/>
    <col min="15" max="15" width="14" style="62" bestFit="1" customWidth="1"/>
    <col min="16" max="16" width="17.28515625" style="62" bestFit="1" customWidth="1"/>
    <col min="17" max="17" width="20.7109375" style="62" bestFit="1" customWidth="1"/>
    <col min="18" max="18" width="30.28515625" style="64" bestFit="1" customWidth="1"/>
    <col min="19" max="19" width="12.140625" style="62"/>
    <col min="20" max="16384" width="9.140625" style="5"/>
  </cols>
  <sheetData>
    <row r="1" spans="1:19" s="36" customFormat="1" ht="15.75" x14ac:dyDescent="0.25">
      <c r="A1" s="254" t="s">
        <v>201</v>
      </c>
      <c r="B1" s="90"/>
      <c r="C1" s="66"/>
      <c r="D1" s="66"/>
      <c r="E1" s="66"/>
      <c r="F1" s="83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84"/>
      <c r="S1" s="66"/>
    </row>
    <row r="2" spans="1:19" s="36" customFormat="1" ht="15.75" x14ac:dyDescent="0.25">
      <c r="A2" s="65"/>
      <c r="B2" s="65"/>
      <c r="C2" s="66"/>
      <c r="D2" s="66"/>
      <c r="E2" s="66"/>
      <c r="F2" s="83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84"/>
      <c r="S2" s="66"/>
    </row>
    <row r="3" spans="1:19" s="36" customFormat="1" ht="15.75" x14ac:dyDescent="0.25">
      <c r="A3" s="65"/>
      <c r="B3" s="65"/>
      <c r="C3" s="66"/>
      <c r="D3" s="66"/>
      <c r="E3" s="66"/>
      <c r="F3" s="74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84"/>
      <c r="S3" s="66"/>
    </row>
    <row r="4" spans="1:19" s="36" customFormat="1" ht="15.75" x14ac:dyDescent="0.25">
      <c r="A4" s="65"/>
      <c r="B4" s="65"/>
      <c r="C4" s="271" t="s">
        <v>1026</v>
      </c>
      <c r="D4" s="83" t="s">
        <v>1027</v>
      </c>
      <c r="E4" s="83" t="s">
        <v>1028</v>
      </c>
      <c r="F4" s="271" t="s">
        <v>1029</v>
      </c>
      <c r="G4" s="271" t="s">
        <v>1030</v>
      </c>
      <c r="H4" s="271" t="s">
        <v>1031</v>
      </c>
      <c r="I4" s="271" t="s">
        <v>1032</v>
      </c>
      <c r="J4" s="271" t="s">
        <v>1033</v>
      </c>
      <c r="K4" s="271" t="s">
        <v>1033</v>
      </c>
      <c r="L4" s="86"/>
      <c r="M4" s="86"/>
      <c r="N4" s="80"/>
      <c r="O4" s="80"/>
      <c r="P4" s="85"/>
      <c r="Q4" s="85"/>
      <c r="R4" s="86"/>
      <c r="S4" s="66"/>
    </row>
    <row r="5" spans="1:19" s="61" customFormat="1" ht="16.5" thickBot="1" x14ac:dyDescent="0.3">
      <c r="A5" s="60" t="s">
        <v>630</v>
      </c>
      <c r="B5" s="60" t="s">
        <v>1</v>
      </c>
      <c r="C5" s="282" t="s">
        <v>1034</v>
      </c>
      <c r="D5" s="282" t="s">
        <v>1035</v>
      </c>
      <c r="E5" s="282" t="s">
        <v>1036</v>
      </c>
      <c r="F5" s="282" t="s">
        <v>1037</v>
      </c>
      <c r="G5" s="282" t="s">
        <v>1038</v>
      </c>
      <c r="H5" s="282" t="s">
        <v>1039</v>
      </c>
      <c r="I5" s="282" t="s">
        <v>1040</v>
      </c>
      <c r="J5" s="282" t="s">
        <v>1041</v>
      </c>
      <c r="K5" s="282" t="s">
        <v>1042</v>
      </c>
      <c r="L5" s="78" t="s">
        <v>1157</v>
      </c>
      <c r="M5" s="87" t="s">
        <v>1043</v>
      </c>
      <c r="N5" s="88" t="s">
        <v>1044</v>
      </c>
      <c r="O5" s="88"/>
      <c r="P5" s="89"/>
      <c r="Q5" s="89"/>
      <c r="R5" s="78"/>
      <c r="S5" s="88"/>
    </row>
    <row r="6" spans="1:19" x14ac:dyDescent="0.2">
      <c r="A6" s="6">
        <v>1</v>
      </c>
      <c r="B6" s="54" t="s">
        <v>5</v>
      </c>
      <c r="C6" s="63" t="s">
        <v>1045</v>
      </c>
      <c r="D6" s="79" t="s">
        <v>895</v>
      </c>
      <c r="E6" s="142" t="s">
        <v>902</v>
      </c>
      <c r="F6" s="79" t="s">
        <v>885</v>
      </c>
      <c r="G6" s="79" t="s">
        <v>885</v>
      </c>
      <c r="H6" s="79" t="s">
        <v>895</v>
      </c>
      <c r="I6" s="79" t="s">
        <v>895</v>
      </c>
      <c r="J6" s="79" t="s">
        <v>977</v>
      </c>
      <c r="K6" s="79" t="s">
        <v>977</v>
      </c>
      <c r="L6" s="79"/>
      <c r="M6" s="76"/>
      <c r="N6" s="76"/>
      <c r="O6" s="77"/>
      <c r="P6" s="77"/>
      <c r="Q6" s="77"/>
      <c r="R6" s="81"/>
    </row>
    <row r="7" spans="1:19" x14ac:dyDescent="0.2">
      <c r="A7" s="6">
        <v>2</v>
      </c>
      <c r="B7" s="54" t="s">
        <v>8</v>
      </c>
      <c r="C7" s="63" t="s">
        <v>888</v>
      </c>
      <c r="D7" s="79" t="s">
        <v>888</v>
      </c>
      <c r="E7" s="142" t="s">
        <v>1046</v>
      </c>
      <c r="F7" s="79" t="s">
        <v>885</v>
      </c>
      <c r="G7" s="79" t="s">
        <v>895</v>
      </c>
      <c r="H7" s="79" t="s">
        <v>907</v>
      </c>
      <c r="I7" s="79" t="s">
        <v>885</v>
      </c>
      <c r="J7" s="79" t="s">
        <v>1047</v>
      </c>
      <c r="K7" s="79" t="s">
        <v>993</v>
      </c>
      <c r="L7" s="79"/>
      <c r="M7" s="76"/>
      <c r="N7" s="76" t="s">
        <v>1048</v>
      </c>
      <c r="O7" s="77"/>
      <c r="P7" s="77"/>
      <c r="Q7" s="77"/>
      <c r="R7" s="81"/>
    </row>
    <row r="8" spans="1:19" x14ac:dyDescent="0.2">
      <c r="A8" s="6">
        <v>3</v>
      </c>
      <c r="B8" s="54" t="s">
        <v>9</v>
      </c>
      <c r="C8" s="63" t="s">
        <v>1049</v>
      </c>
      <c r="D8" s="79" t="s">
        <v>1050</v>
      </c>
      <c r="E8" s="142" t="s">
        <v>889</v>
      </c>
      <c r="F8" s="79" t="s">
        <v>1051</v>
      </c>
      <c r="G8" s="79" t="s">
        <v>1052</v>
      </c>
      <c r="H8" s="79" t="s">
        <v>1053</v>
      </c>
      <c r="I8" s="79" t="s">
        <v>907</v>
      </c>
      <c r="J8" s="79" t="s">
        <v>1054</v>
      </c>
      <c r="K8" s="79" t="s">
        <v>1055</v>
      </c>
      <c r="L8" s="79"/>
      <c r="M8" s="76"/>
      <c r="N8" s="76" t="s">
        <v>1056</v>
      </c>
      <c r="O8" s="77"/>
      <c r="P8" s="77"/>
      <c r="Q8" s="77"/>
      <c r="R8" s="81"/>
    </row>
    <row r="9" spans="1:19" x14ac:dyDescent="0.2">
      <c r="A9" s="6">
        <v>4</v>
      </c>
      <c r="B9" s="55" t="s">
        <v>10</v>
      </c>
      <c r="C9" s="63" t="s">
        <v>889</v>
      </c>
      <c r="D9" s="79" t="s">
        <v>905</v>
      </c>
      <c r="E9" s="142" t="s">
        <v>889</v>
      </c>
      <c r="F9" s="79" t="s">
        <v>1051</v>
      </c>
      <c r="G9" s="79" t="s">
        <v>1057</v>
      </c>
      <c r="H9" s="79" t="s">
        <v>1057</v>
      </c>
      <c r="I9" s="79" t="s">
        <v>895</v>
      </c>
      <c r="J9" s="79" t="s">
        <v>1058</v>
      </c>
      <c r="K9" s="79" t="s">
        <v>1058</v>
      </c>
      <c r="L9" s="79"/>
      <c r="M9" s="76"/>
      <c r="N9" s="76" t="s">
        <v>754</v>
      </c>
      <c r="O9" s="76"/>
      <c r="P9" s="76"/>
      <c r="Q9" s="76"/>
      <c r="R9" s="81"/>
    </row>
    <row r="10" spans="1:19" x14ac:dyDescent="0.2">
      <c r="A10" s="54">
        <v>5</v>
      </c>
      <c r="B10" s="54" t="s">
        <v>24</v>
      </c>
      <c r="C10" s="63" t="s">
        <v>1059</v>
      </c>
      <c r="D10" s="79" t="s">
        <v>898</v>
      </c>
      <c r="E10" s="79" t="s">
        <v>889</v>
      </c>
      <c r="F10" s="79" t="s">
        <v>1060</v>
      </c>
      <c r="G10" s="79" t="s">
        <v>895</v>
      </c>
      <c r="H10" s="79" t="s">
        <v>885</v>
      </c>
      <c r="I10" s="79" t="s">
        <v>885</v>
      </c>
      <c r="J10" s="79" t="s">
        <v>992</v>
      </c>
      <c r="K10" s="79" t="s">
        <v>1061</v>
      </c>
      <c r="L10" s="79"/>
      <c r="M10" s="76"/>
      <c r="N10" s="76" t="s">
        <v>1062</v>
      </c>
      <c r="O10" s="77"/>
      <c r="P10" s="77"/>
      <c r="Q10" s="77"/>
      <c r="R10" s="81"/>
    </row>
    <row r="11" spans="1:19" x14ac:dyDescent="0.2">
      <c r="A11" s="54">
        <v>6</v>
      </c>
      <c r="B11" s="54" t="s">
        <v>129</v>
      </c>
      <c r="C11" s="63" t="s">
        <v>905</v>
      </c>
      <c r="D11" s="79" t="s">
        <v>887</v>
      </c>
      <c r="E11" s="79" t="s">
        <v>889</v>
      </c>
      <c r="F11" s="79" t="s">
        <v>898</v>
      </c>
      <c r="G11" s="79" t="s">
        <v>885</v>
      </c>
      <c r="H11" s="79" t="s">
        <v>895</v>
      </c>
      <c r="I11" s="79" t="s">
        <v>895</v>
      </c>
      <c r="J11" s="79" t="s">
        <v>1058</v>
      </c>
      <c r="K11" s="79" t="s">
        <v>1063</v>
      </c>
      <c r="L11" s="79"/>
      <c r="M11" s="76"/>
      <c r="N11" s="76"/>
      <c r="O11" s="77"/>
      <c r="P11" s="77"/>
      <c r="Q11" s="77"/>
      <c r="R11" s="81"/>
    </row>
    <row r="12" spans="1:19" x14ac:dyDescent="0.2">
      <c r="A12" s="54">
        <v>7</v>
      </c>
      <c r="B12" s="54" t="s">
        <v>131</v>
      </c>
      <c r="C12" s="63" t="s">
        <v>1064</v>
      </c>
      <c r="D12" s="79" t="s">
        <v>888</v>
      </c>
      <c r="E12" s="79" t="s">
        <v>896</v>
      </c>
      <c r="F12" s="79" t="s">
        <v>885</v>
      </c>
      <c r="G12" s="79" t="s">
        <v>885</v>
      </c>
      <c r="H12" s="79" t="s">
        <v>895</v>
      </c>
      <c r="I12" s="79" t="s">
        <v>885</v>
      </c>
      <c r="J12" s="79" t="s">
        <v>1065</v>
      </c>
      <c r="K12" s="79" t="s">
        <v>1066</v>
      </c>
      <c r="L12" s="79"/>
      <c r="M12" s="76"/>
      <c r="N12" s="76"/>
      <c r="O12" s="77"/>
      <c r="P12" s="77"/>
      <c r="Q12" s="77"/>
      <c r="R12" s="81"/>
    </row>
    <row r="13" spans="1:19" x14ac:dyDescent="0.2">
      <c r="A13" s="55">
        <v>8</v>
      </c>
      <c r="B13" s="54" t="s">
        <v>133</v>
      </c>
      <c r="C13" s="63" t="s">
        <v>888</v>
      </c>
      <c r="D13" s="79" t="s">
        <v>888</v>
      </c>
      <c r="E13" s="79" t="s">
        <v>895</v>
      </c>
      <c r="F13" s="79" t="s">
        <v>1057</v>
      </c>
      <c r="G13" s="79" t="s">
        <v>1067</v>
      </c>
      <c r="H13" s="79" t="s">
        <v>888</v>
      </c>
      <c r="I13" s="79" t="s">
        <v>888</v>
      </c>
      <c r="J13" s="79" t="s">
        <v>1068</v>
      </c>
      <c r="K13" s="79" t="s">
        <v>973</v>
      </c>
      <c r="L13" s="79"/>
      <c r="M13" s="76"/>
      <c r="N13" s="76" t="s">
        <v>1069</v>
      </c>
      <c r="O13" s="76"/>
      <c r="P13" s="76"/>
      <c r="Q13" s="76"/>
      <c r="R13" s="81"/>
    </row>
    <row r="14" spans="1:19" x14ac:dyDescent="0.2">
      <c r="A14" s="54">
        <v>9</v>
      </c>
      <c r="B14" s="54" t="s">
        <v>135</v>
      </c>
      <c r="C14" s="63" t="s">
        <v>1057</v>
      </c>
      <c r="D14" s="79" t="s">
        <v>1057</v>
      </c>
      <c r="E14" s="79" t="s">
        <v>888</v>
      </c>
      <c r="F14" s="79" t="s">
        <v>888</v>
      </c>
      <c r="G14" s="79" t="s">
        <v>1051</v>
      </c>
      <c r="H14" s="79" t="s">
        <v>888</v>
      </c>
      <c r="I14" s="79" t="s">
        <v>888</v>
      </c>
      <c r="J14" s="79" t="s">
        <v>994</v>
      </c>
      <c r="K14" s="79" t="s">
        <v>994</v>
      </c>
      <c r="L14" s="79"/>
      <c r="M14" s="76"/>
      <c r="N14" s="76" t="s">
        <v>1069</v>
      </c>
      <c r="O14" s="77"/>
      <c r="P14" s="77"/>
      <c r="Q14" s="77"/>
      <c r="R14" s="81"/>
    </row>
    <row r="15" spans="1:19" x14ac:dyDescent="0.2">
      <c r="A15" s="54">
        <v>10</v>
      </c>
      <c r="B15" s="57" t="s">
        <v>137</v>
      </c>
      <c r="C15" s="63" t="s">
        <v>889</v>
      </c>
      <c r="D15" s="79" t="s">
        <v>898</v>
      </c>
      <c r="E15" s="79" t="s">
        <v>898</v>
      </c>
      <c r="F15" s="79" t="s">
        <v>889</v>
      </c>
      <c r="G15" s="79" t="s">
        <v>895</v>
      </c>
      <c r="H15" s="79" t="s">
        <v>1070</v>
      </c>
      <c r="I15" s="79" t="s">
        <v>1071</v>
      </c>
      <c r="J15" s="79" t="s">
        <v>1072</v>
      </c>
      <c r="K15" s="79" t="s">
        <v>1058</v>
      </c>
      <c r="L15" s="79"/>
      <c r="M15" s="76"/>
      <c r="N15" s="76"/>
      <c r="O15" s="76"/>
      <c r="P15" s="76"/>
      <c r="Q15" s="76"/>
      <c r="R15" s="81"/>
    </row>
    <row r="16" spans="1:19" x14ac:dyDescent="0.2">
      <c r="A16" s="54">
        <v>11</v>
      </c>
      <c r="B16" s="57" t="s">
        <v>139</v>
      </c>
      <c r="C16" s="63" t="s">
        <v>895</v>
      </c>
      <c r="D16" s="79" t="s">
        <v>885</v>
      </c>
      <c r="E16" s="79" t="s">
        <v>1057</v>
      </c>
      <c r="F16" s="79" t="s">
        <v>885</v>
      </c>
      <c r="G16" s="79" t="s">
        <v>895</v>
      </c>
      <c r="H16" s="79" t="s">
        <v>1073</v>
      </c>
      <c r="I16" s="79" t="s">
        <v>1052</v>
      </c>
      <c r="J16" s="79" t="s">
        <v>1068</v>
      </c>
      <c r="K16" s="79" t="s">
        <v>1074</v>
      </c>
      <c r="L16" s="79"/>
      <c r="M16" s="76"/>
      <c r="N16" s="76"/>
      <c r="O16" s="76"/>
      <c r="P16" s="76"/>
      <c r="Q16" s="76"/>
      <c r="R16" s="81"/>
    </row>
    <row r="17" spans="1:18" x14ac:dyDescent="0.2">
      <c r="A17" s="54">
        <v>12</v>
      </c>
      <c r="B17" s="57" t="s">
        <v>142</v>
      </c>
      <c r="C17" s="63" t="s">
        <v>889</v>
      </c>
      <c r="D17" s="79" t="s">
        <v>889</v>
      </c>
      <c r="E17" s="79" t="s">
        <v>896</v>
      </c>
      <c r="F17" s="79" t="s">
        <v>1075</v>
      </c>
      <c r="G17" s="79" t="s">
        <v>902</v>
      </c>
      <c r="H17" s="79" t="s">
        <v>907</v>
      </c>
      <c r="I17" s="79" t="s">
        <v>1076</v>
      </c>
      <c r="J17" s="79" t="s">
        <v>1058</v>
      </c>
      <c r="K17" s="79" t="s">
        <v>1058</v>
      </c>
      <c r="L17" s="79"/>
      <c r="M17" s="76"/>
      <c r="N17" s="76" t="s">
        <v>1069</v>
      </c>
      <c r="O17" s="76"/>
      <c r="P17" s="76"/>
      <c r="Q17" s="76"/>
      <c r="R17" s="81"/>
    </row>
    <row r="18" spans="1:18" x14ac:dyDescent="0.2">
      <c r="A18" s="54">
        <v>13</v>
      </c>
      <c r="B18" s="57" t="s">
        <v>144</v>
      </c>
      <c r="C18" s="63" t="s">
        <v>896</v>
      </c>
      <c r="D18" s="79" t="s">
        <v>889</v>
      </c>
      <c r="E18" s="79" t="s">
        <v>1058</v>
      </c>
      <c r="F18" s="79" t="s">
        <v>898</v>
      </c>
      <c r="G18" s="79" t="s">
        <v>1057</v>
      </c>
      <c r="H18" s="79" t="s">
        <v>1057</v>
      </c>
      <c r="I18" s="79" t="s">
        <v>885</v>
      </c>
      <c r="J18" s="79" t="s">
        <v>1058</v>
      </c>
      <c r="K18" s="79" t="s">
        <v>1058</v>
      </c>
      <c r="L18" s="79"/>
      <c r="M18" s="76"/>
      <c r="N18" s="76" t="s">
        <v>754</v>
      </c>
      <c r="O18" s="76"/>
      <c r="P18" s="76"/>
      <c r="Q18" s="76"/>
      <c r="R18" s="81"/>
    </row>
    <row r="19" spans="1:18" x14ac:dyDescent="0.2">
      <c r="A19" s="57">
        <v>14</v>
      </c>
      <c r="B19" s="57" t="s">
        <v>147</v>
      </c>
      <c r="C19" s="63" t="s">
        <v>889</v>
      </c>
      <c r="D19" s="79" t="s">
        <v>1077</v>
      </c>
      <c r="E19" s="79" t="s">
        <v>889</v>
      </c>
      <c r="F19" s="79" t="s">
        <v>1060</v>
      </c>
      <c r="G19" s="79" t="s">
        <v>902</v>
      </c>
      <c r="H19" s="79" t="s">
        <v>1057</v>
      </c>
      <c r="I19" s="79" t="s">
        <v>888</v>
      </c>
      <c r="J19" s="79" t="s">
        <v>1072</v>
      </c>
      <c r="K19" s="79" t="s">
        <v>989</v>
      </c>
      <c r="L19" s="79"/>
      <c r="M19" s="76" t="s">
        <v>1078</v>
      </c>
      <c r="N19" s="76" t="s">
        <v>1079</v>
      </c>
      <c r="O19" s="77"/>
      <c r="P19" s="77"/>
      <c r="Q19" s="77"/>
      <c r="R19" s="81"/>
    </row>
    <row r="20" spans="1:18" x14ac:dyDescent="0.2">
      <c r="A20" s="57">
        <v>15</v>
      </c>
      <c r="B20" s="57" t="s">
        <v>149</v>
      </c>
      <c r="C20" s="63" t="s">
        <v>1057</v>
      </c>
      <c r="D20" s="79" t="s">
        <v>1057</v>
      </c>
      <c r="E20" s="79" t="s">
        <v>889</v>
      </c>
      <c r="F20" s="79" t="s">
        <v>888</v>
      </c>
      <c r="G20" s="79" t="s">
        <v>1057</v>
      </c>
      <c r="H20" s="79" t="s">
        <v>1057</v>
      </c>
      <c r="I20" s="79" t="s">
        <v>895</v>
      </c>
      <c r="J20" s="79" t="s">
        <v>1063</v>
      </c>
      <c r="K20" s="79" t="s">
        <v>1058</v>
      </c>
      <c r="L20" s="79"/>
      <c r="M20" s="76"/>
      <c r="N20" s="76" t="s">
        <v>754</v>
      </c>
      <c r="O20" s="77"/>
      <c r="P20" s="77"/>
      <c r="Q20" s="77"/>
      <c r="R20" s="81"/>
    </row>
    <row r="21" spans="1:18" x14ac:dyDescent="0.2">
      <c r="A21" s="57">
        <v>16</v>
      </c>
      <c r="B21" s="57" t="s">
        <v>25</v>
      </c>
      <c r="C21" s="63" t="s">
        <v>905</v>
      </c>
      <c r="D21" s="79" t="s">
        <v>1057</v>
      </c>
      <c r="E21" s="79" t="s">
        <v>1057</v>
      </c>
      <c r="F21" s="79" t="s">
        <v>1057</v>
      </c>
      <c r="G21" s="79" t="s">
        <v>1080</v>
      </c>
      <c r="H21" s="79" t="s">
        <v>1076</v>
      </c>
      <c r="I21" s="79" t="s">
        <v>885</v>
      </c>
      <c r="J21" s="79" t="s">
        <v>995</v>
      </c>
      <c r="K21" s="79" t="s">
        <v>1063</v>
      </c>
      <c r="L21" s="79"/>
      <c r="M21" s="76"/>
      <c r="N21" s="76" t="s">
        <v>341</v>
      </c>
      <c r="O21" s="76"/>
      <c r="P21" s="76"/>
      <c r="Q21" s="76"/>
      <c r="R21" s="81"/>
    </row>
    <row r="22" spans="1:18" x14ac:dyDescent="0.2">
      <c r="A22" s="57">
        <v>17</v>
      </c>
      <c r="B22" s="57" t="s">
        <v>151</v>
      </c>
      <c r="C22" s="63" t="s">
        <v>889</v>
      </c>
      <c r="D22" s="79" t="s">
        <v>889</v>
      </c>
      <c r="E22" s="79" t="s">
        <v>889</v>
      </c>
      <c r="F22" s="79" t="s">
        <v>898</v>
      </c>
      <c r="G22" s="79" t="s">
        <v>1057</v>
      </c>
      <c r="H22" s="79" t="s">
        <v>1057</v>
      </c>
      <c r="I22" s="79" t="s">
        <v>900</v>
      </c>
      <c r="J22" s="79" t="s">
        <v>1058</v>
      </c>
      <c r="K22" s="79" t="s">
        <v>1058</v>
      </c>
      <c r="L22" s="79"/>
      <c r="M22" s="76"/>
      <c r="N22" s="76" t="s">
        <v>754</v>
      </c>
      <c r="O22" s="77"/>
      <c r="P22" s="77"/>
      <c r="Q22" s="77"/>
      <c r="R22" s="81"/>
    </row>
    <row r="23" spans="1:18" x14ac:dyDescent="0.2">
      <c r="A23" s="57">
        <v>18</v>
      </c>
      <c r="B23" s="272" t="s">
        <v>153</v>
      </c>
      <c r="C23" s="63" t="s">
        <v>889</v>
      </c>
      <c r="D23" s="79" t="s">
        <v>1059</v>
      </c>
      <c r="E23" s="79" t="s">
        <v>889</v>
      </c>
      <c r="F23" s="79" t="s">
        <v>885</v>
      </c>
      <c r="G23" s="79" t="s">
        <v>885</v>
      </c>
      <c r="H23" s="79" t="s">
        <v>1081</v>
      </c>
      <c r="I23" s="79" t="s">
        <v>885</v>
      </c>
      <c r="J23" s="79" t="s">
        <v>1072</v>
      </c>
      <c r="K23" s="79" t="s">
        <v>1058</v>
      </c>
      <c r="L23" s="79"/>
      <c r="M23" s="76"/>
      <c r="N23" s="76"/>
      <c r="O23" s="77"/>
      <c r="P23" s="77"/>
      <c r="Q23" s="77"/>
      <c r="R23" s="81"/>
    </row>
    <row r="24" spans="1:18" x14ac:dyDescent="0.2">
      <c r="A24" s="57">
        <v>19</v>
      </c>
      <c r="B24" s="273" t="s">
        <v>155</v>
      </c>
      <c r="C24" s="63" t="s">
        <v>889</v>
      </c>
      <c r="D24" s="79" t="s">
        <v>1082</v>
      </c>
      <c r="E24" s="79" t="s">
        <v>898</v>
      </c>
      <c r="F24" s="79" t="s">
        <v>898</v>
      </c>
      <c r="G24" s="79" t="s">
        <v>898</v>
      </c>
      <c r="H24" s="79" t="s">
        <v>1083</v>
      </c>
      <c r="I24" s="79" t="s">
        <v>885</v>
      </c>
      <c r="J24" s="79" t="s">
        <v>1058</v>
      </c>
      <c r="K24" s="79" t="s">
        <v>1058</v>
      </c>
      <c r="L24" s="79"/>
      <c r="M24" s="76"/>
      <c r="N24" s="76" t="s">
        <v>341</v>
      </c>
      <c r="O24" s="77"/>
      <c r="P24" s="77"/>
      <c r="Q24" s="77"/>
      <c r="R24" s="81"/>
    </row>
    <row r="25" spans="1:18" x14ac:dyDescent="0.2">
      <c r="A25" s="57">
        <v>20</v>
      </c>
      <c r="B25" s="54" t="s">
        <v>156</v>
      </c>
      <c r="C25" s="63" t="s">
        <v>1084</v>
      </c>
      <c r="D25" s="79" t="s">
        <v>1085</v>
      </c>
      <c r="E25" s="79" t="s">
        <v>895</v>
      </c>
      <c r="F25" s="79" t="s">
        <v>1086</v>
      </c>
      <c r="G25" s="79" t="s">
        <v>1087</v>
      </c>
      <c r="H25" s="79" t="s">
        <v>1088</v>
      </c>
      <c r="I25" s="79" t="s">
        <v>885</v>
      </c>
      <c r="J25" s="79" t="s">
        <v>973</v>
      </c>
      <c r="K25" s="79" t="s">
        <v>1074</v>
      </c>
      <c r="L25" s="79"/>
      <c r="M25" s="76"/>
      <c r="N25" s="76"/>
      <c r="O25" s="76"/>
      <c r="P25" s="76"/>
      <c r="Q25" s="76"/>
      <c r="R25" s="81"/>
    </row>
    <row r="26" spans="1:18" x14ac:dyDescent="0.2">
      <c r="A26" s="57">
        <v>21</v>
      </c>
      <c r="B26" s="54" t="s">
        <v>157</v>
      </c>
      <c r="C26" s="63" t="s">
        <v>1089</v>
      </c>
      <c r="D26" s="79" t="s">
        <v>1057</v>
      </c>
      <c r="E26" s="79" t="s">
        <v>888</v>
      </c>
      <c r="F26" s="79" t="s">
        <v>885</v>
      </c>
      <c r="G26" s="79" t="s">
        <v>1051</v>
      </c>
      <c r="H26" s="79" t="s">
        <v>907</v>
      </c>
      <c r="I26" s="79" t="s">
        <v>885</v>
      </c>
      <c r="J26" s="79" t="s">
        <v>973</v>
      </c>
      <c r="K26" s="79" t="s">
        <v>977</v>
      </c>
      <c r="L26" s="79"/>
      <c r="M26" s="76"/>
      <c r="N26" s="76" t="s">
        <v>341</v>
      </c>
      <c r="O26" s="77"/>
      <c r="P26" s="77"/>
      <c r="Q26" s="77"/>
      <c r="R26" s="81"/>
    </row>
    <row r="27" spans="1:18" x14ac:dyDescent="0.2">
      <c r="A27" s="272">
        <v>22</v>
      </c>
      <c r="B27" s="54" t="s">
        <v>160</v>
      </c>
      <c r="C27" s="63" t="s">
        <v>1090</v>
      </c>
      <c r="D27" s="79" t="s">
        <v>1090</v>
      </c>
      <c r="E27" s="79" t="s">
        <v>1090</v>
      </c>
      <c r="F27" s="79" t="s">
        <v>1090</v>
      </c>
      <c r="G27" s="79" t="s">
        <v>1090</v>
      </c>
      <c r="H27" s="79" t="s">
        <v>1090</v>
      </c>
      <c r="I27" s="79" t="s">
        <v>1090</v>
      </c>
      <c r="J27" s="79" t="s">
        <v>1058</v>
      </c>
      <c r="K27" s="79" t="s">
        <v>1058</v>
      </c>
      <c r="L27" s="82"/>
      <c r="M27" s="76" t="s">
        <v>952</v>
      </c>
      <c r="N27" s="76"/>
      <c r="O27" s="77"/>
      <c r="P27" s="77"/>
      <c r="Q27" s="77"/>
      <c r="R27" s="81"/>
    </row>
    <row r="28" spans="1:18" x14ac:dyDescent="0.2">
      <c r="A28" s="273">
        <v>23</v>
      </c>
      <c r="B28" s="54" t="s">
        <v>162</v>
      </c>
      <c r="C28" s="63" t="s">
        <v>1090</v>
      </c>
      <c r="D28" s="79" t="s">
        <v>1090</v>
      </c>
      <c r="E28" s="79" t="s">
        <v>1090</v>
      </c>
      <c r="F28" s="79" t="s">
        <v>1090</v>
      </c>
      <c r="G28" s="79" t="s">
        <v>1090</v>
      </c>
      <c r="H28" s="79" t="s">
        <v>1090</v>
      </c>
      <c r="I28" s="79" t="s">
        <v>1090</v>
      </c>
      <c r="J28" s="79" t="s">
        <v>1058</v>
      </c>
      <c r="K28" s="79" t="s">
        <v>1058</v>
      </c>
      <c r="L28" s="79"/>
      <c r="M28" s="76" t="s">
        <v>952</v>
      </c>
      <c r="N28" s="76"/>
      <c r="O28" s="77"/>
      <c r="P28" s="77"/>
      <c r="Q28" s="77"/>
      <c r="R28" s="81"/>
    </row>
    <row r="29" spans="1:18" x14ac:dyDescent="0.2">
      <c r="A29" s="54">
        <v>24</v>
      </c>
      <c r="B29" s="54" t="s">
        <v>13</v>
      </c>
      <c r="C29" s="63" t="s">
        <v>1090</v>
      </c>
      <c r="D29" s="79" t="s">
        <v>1090</v>
      </c>
      <c r="E29" s="79" t="s">
        <v>1090</v>
      </c>
      <c r="F29" s="79" t="s">
        <v>1090</v>
      </c>
      <c r="G29" s="79" t="s">
        <v>1090</v>
      </c>
      <c r="H29" s="79" t="s">
        <v>1090</v>
      </c>
      <c r="I29" s="79" t="s">
        <v>1090</v>
      </c>
      <c r="J29" s="79" t="s">
        <v>1091</v>
      </c>
      <c r="K29" s="79" t="s">
        <v>1063</v>
      </c>
      <c r="L29" s="79"/>
      <c r="M29" s="76" t="s">
        <v>952</v>
      </c>
      <c r="N29" s="76"/>
      <c r="O29" s="76"/>
      <c r="P29" s="76"/>
      <c r="Q29" s="76"/>
      <c r="R29" s="81"/>
    </row>
    <row r="30" spans="1:18" x14ac:dyDescent="0.2">
      <c r="A30" s="54">
        <v>25</v>
      </c>
      <c r="B30" s="54" t="s">
        <v>164</v>
      </c>
      <c r="C30" s="63" t="s">
        <v>887</v>
      </c>
      <c r="D30" s="79" t="s">
        <v>1046</v>
      </c>
      <c r="E30" s="79" t="s">
        <v>889</v>
      </c>
      <c r="F30" s="79" t="s">
        <v>1092</v>
      </c>
      <c r="G30" s="79" t="s">
        <v>889</v>
      </c>
      <c r="H30" s="79" t="s">
        <v>885</v>
      </c>
      <c r="I30" s="79" t="s">
        <v>885</v>
      </c>
      <c r="J30" s="79" t="s">
        <v>1093</v>
      </c>
      <c r="K30" s="79" t="s">
        <v>1094</v>
      </c>
      <c r="L30" s="79"/>
      <c r="M30" s="76" t="s">
        <v>1095</v>
      </c>
      <c r="N30" s="76" t="s">
        <v>1062</v>
      </c>
      <c r="O30" s="77"/>
      <c r="P30" s="77"/>
      <c r="Q30" s="77"/>
      <c r="R30" s="81"/>
    </row>
    <row r="31" spans="1:18" x14ac:dyDescent="0.2">
      <c r="A31" s="54">
        <v>26</v>
      </c>
      <c r="B31" s="54" t="s">
        <v>165</v>
      </c>
      <c r="C31" s="63" t="s">
        <v>896</v>
      </c>
      <c r="D31" s="79" t="s">
        <v>898</v>
      </c>
      <c r="E31" s="79" t="s">
        <v>889</v>
      </c>
      <c r="F31" s="79" t="s">
        <v>1090</v>
      </c>
      <c r="G31" s="79" t="s">
        <v>889</v>
      </c>
      <c r="H31" s="79" t="s">
        <v>885</v>
      </c>
      <c r="I31" s="79" t="s">
        <v>895</v>
      </c>
      <c r="J31" s="79" t="s">
        <v>1094</v>
      </c>
      <c r="K31" s="79" t="s">
        <v>1094</v>
      </c>
      <c r="L31" s="79"/>
      <c r="M31" s="76" t="s">
        <v>1095</v>
      </c>
      <c r="N31" s="76" t="s">
        <v>1062</v>
      </c>
      <c r="O31" s="77"/>
      <c r="P31" s="77"/>
      <c r="Q31" s="77"/>
      <c r="R31" s="81"/>
    </row>
    <row r="32" spans="1:18" x14ac:dyDescent="0.2">
      <c r="A32" s="54">
        <v>27</v>
      </c>
      <c r="B32" s="54" t="s">
        <v>166</v>
      </c>
      <c r="C32" s="63" t="s">
        <v>1096</v>
      </c>
      <c r="D32" s="79" t="s">
        <v>898</v>
      </c>
      <c r="E32" s="79" t="s">
        <v>889</v>
      </c>
      <c r="F32" s="79" t="s">
        <v>898</v>
      </c>
      <c r="G32" s="79" t="s">
        <v>895</v>
      </c>
      <c r="H32" s="79" t="s">
        <v>1088</v>
      </c>
      <c r="I32" s="79" t="s">
        <v>1088</v>
      </c>
      <c r="J32" s="79" t="s">
        <v>1097</v>
      </c>
      <c r="K32" s="79" t="s">
        <v>1097</v>
      </c>
      <c r="L32" s="79"/>
      <c r="M32" s="76" t="s">
        <v>1095</v>
      </c>
      <c r="N32" s="76" t="s">
        <v>1062</v>
      </c>
      <c r="O32" s="77"/>
      <c r="P32" s="77"/>
      <c r="Q32" s="77"/>
      <c r="R32" s="81"/>
    </row>
    <row r="33" spans="1:18" x14ac:dyDescent="0.2">
      <c r="A33" s="54">
        <v>28</v>
      </c>
      <c r="B33" s="54" t="s">
        <v>167</v>
      </c>
      <c r="C33" s="63" t="s">
        <v>1098</v>
      </c>
      <c r="D33" s="79" t="s">
        <v>898</v>
      </c>
      <c r="E33" s="79" t="s">
        <v>889</v>
      </c>
      <c r="F33" s="79" t="s">
        <v>898</v>
      </c>
      <c r="G33" s="79" t="s">
        <v>1099</v>
      </c>
      <c r="H33" s="79" t="s">
        <v>1100</v>
      </c>
      <c r="I33" s="79" t="s">
        <v>885</v>
      </c>
      <c r="J33" s="79" t="s">
        <v>1072</v>
      </c>
      <c r="K33" s="79" t="s">
        <v>1072</v>
      </c>
      <c r="L33" s="79"/>
      <c r="M33" s="76" t="s">
        <v>1095</v>
      </c>
      <c r="N33" s="76" t="s">
        <v>1062</v>
      </c>
      <c r="O33" s="76"/>
      <c r="P33" s="76"/>
      <c r="Q33" s="76"/>
      <c r="R33" s="81"/>
    </row>
    <row r="34" spans="1:18" x14ac:dyDescent="0.2">
      <c r="A34" s="54">
        <v>29</v>
      </c>
      <c r="B34" s="55" t="s">
        <v>168</v>
      </c>
      <c r="C34" s="63" t="s">
        <v>888</v>
      </c>
      <c r="D34" s="79" t="s">
        <v>1101</v>
      </c>
      <c r="E34" s="79" t="s">
        <v>896</v>
      </c>
      <c r="F34" s="79" t="s">
        <v>1090</v>
      </c>
      <c r="G34" s="79" t="s">
        <v>1090</v>
      </c>
      <c r="H34" s="79" t="s">
        <v>885</v>
      </c>
      <c r="I34" s="79" t="s">
        <v>885</v>
      </c>
      <c r="J34" s="79" t="s">
        <v>973</v>
      </c>
      <c r="K34" s="79" t="s">
        <v>1065</v>
      </c>
      <c r="L34" s="79"/>
      <c r="M34" s="76"/>
      <c r="N34" s="76"/>
      <c r="O34" s="77"/>
      <c r="P34" s="77"/>
      <c r="Q34" s="77"/>
      <c r="R34" s="81"/>
    </row>
    <row r="35" spans="1:18" x14ac:dyDescent="0.2">
      <c r="A35" s="54">
        <v>30</v>
      </c>
      <c r="B35" s="54" t="s">
        <v>169</v>
      </c>
      <c r="C35" s="63" t="s">
        <v>1084</v>
      </c>
      <c r="D35" s="79" t="s">
        <v>888</v>
      </c>
      <c r="E35" s="79" t="s">
        <v>1067</v>
      </c>
      <c r="F35" s="79" t="s">
        <v>888</v>
      </c>
      <c r="G35" s="79" t="s">
        <v>1102</v>
      </c>
      <c r="H35" s="79" t="s">
        <v>1083</v>
      </c>
      <c r="I35" s="79" t="s">
        <v>885</v>
      </c>
      <c r="J35" s="79" t="s">
        <v>1103</v>
      </c>
      <c r="K35" s="79" t="s">
        <v>1074</v>
      </c>
      <c r="L35" s="79"/>
      <c r="M35" s="76"/>
      <c r="N35" s="76" t="s">
        <v>341</v>
      </c>
      <c r="O35" s="77"/>
      <c r="P35" s="77"/>
      <c r="Q35" s="77"/>
      <c r="R35" s="81"/>
    </row>
    <row r="36" spans="1:18" x14ac:dyDescent="0.2">
      <c r="A36" s="54">
        <v>31</v>
      </c>
      <c r="B36" s="6" t="s">
        <v>172</v>
      </c>
      <c r="C36" s="63" t="s">
        <v>905</v>
      </c>
      <c r="D36" s="79" t="s">
        <v>905</v>
      </c>
      <c r="E36" s="79" t="s">
        <v>1058</v>
      </c>
      <c r="F36" s="79" t="s">
        <v>889</v>
      </c>
      <c r="G36" s="79" t="s">
        <v>896</v>
      </c>
      <c r="H36" s="79" t="s">
        <v>885</v>
      </c>
      <c r="I36" s="79" t="s">
        <v>885</v>
      </c>
      <c r="J36" s="79" t="s">
        <v>1104</v>
      </c>
      <c r="K36" s="79" t="s">
        <v>1058</v>
      </c>
      <c r="L36" s="79"/>
      <c r="M36" s="76"/>
      <c r="N36" s="76"/>
      <c r="O36" s="77"/>
      <c r="P36" s="77"/>
      <c r="Q36" s="77"/>
      <c r="R36" s="81"/>
    </row>
    <row r="37" spans="1:18" x14ac:dyDescent="0.2">
      <c r="A37" s="54">
        <v>32</v>
      </c>
      <c r="B37" s="6" t="s">
        <v>174</v>
      </c>
      <c r="C37" s="63" t="s">
        <v>896</v>
      </c>
      <c r="D37" s="79" t="s">
        <v>896</v>
      </c>
      <c r="E37" s="79" t="s">
        <v>1058</v>
      </c>
      <c r="F37" s="79" t="s">
        <v>1046</v>
      </c>
      <c r="G37" s="79" t="s">
        <v>1075</v>
      </c>
      <c r="H37" s="79" t="s">
        <v>888</v>
      </c>
      <c r="I37" s="79" t="s">
        <v>1052</v>
      </c>
      <c r="J37" s="79" t="s">
        <v>1094</v>
      </c>
      <c r="K37" s="79" t="s">
        <v>1094</v>
      </c>
      <c r="L37" s="79"/>
      <c r="M37" s="76"/>
      <c r="N37" s="76" t="s">
        <v>1079</v>
      </c>
      <c r="O37" s="76"/>
      <c r="P37" s="76"/>
      <c r="Q37" s="76"/>
      <c r="R37" s="77"/>
    </row>
    <row r="38" spans="1:18" x14ac:dyDescent="0.2">
      <c r="A38" s="55">
        <v>33</v>
      </c>
      <c r="B38" s="6" t="s">
        <v>176</v>
      </c>
      <c r="C38" s="63" t="s">
        <v>898</v>
      </c>
      <c r="D38" s="79" t="s">
        <v>898</v>
      </c>
      <c r="E38" s="79" t="s">
        <v>898</v>
      </c>
      <c r="F38" s="79" t="s">
        <v>1060</v>
      </c>
      <c r="G38" s="79" t="s">
        <v>1060</v>
      </c>
      <c r="H38" s="79" t="s">
        <v>885</v>
      </c>
      <c r="I38" s="79" t="s">
        <v>885</v>
      </c>
      <c r="J38" s="79" t="s">
        <v>1072</v>
      </c>
      <c r="K38" s="79" t="s">
        <v>1072</v>
      </c>
      <c r="L38" s="79"/>
      <c r="M38" s="76"/>
      <c r="N38" s="76" t="s">
        <v>1062</v>
      </c>
      <c r="O38" s="77"/>
      <c r="P38" s="77"/>
      <c r="Q38" s="77"/>
      <c r="R38" s="81"/>
    </row>
    <row r="39" spans="1:18" x14ac:dyDescent="0.2">
      <c r="A39" s="54">
        <v>34</v>
      </c>
      <c r="B39" s="6" t="s">
        <v>177</v>
      </c>
      <c r="C39" s="63" t="s">
        <v>890</v>
      </c>
      <c r="D39" s="79" t="s">
        <v>1105</v>
      </c>
      <c r="E39" s="79" t="s">
        <v>898</v>
      </c>
      <c r="F39" s="79" t="s">
        <v>1060</v>
      </c>
      <c r="G39" s="79" t="s">
        <v>895</v>
      </c>
      <c r="H39" s="79" t="s">
        <v>885</v>
      </c>
      <c r="I39" s="79" t="s">
        <v>895</v>
      </c>
      <c r="J39" s="79" t="s">
        <v>1106</v>
      </c>
      <c r="K39" s="79" t="s">
        <v>1107</v>
      </c>
      <c r="L39" s="79"/>
      <c r="M39" s="76" t="s">
        <v>1108</v>
      </c>
      <c r="N39" s="76" t="s">
        <v>1109</v>
      </c>
      <c r="O39" s="77"/>
      <c r="P39" s="77"/>
      <c r="Q39" s="77"/>
      <c r="R39" s="81"/>
    </row>
    <row r="40" spans="1:18" x14ac:dyDescent="0.2">
      <c r="A40" s="6">
        <v>35</v>
      </c>
      <c r="B40" s="6" t="s">
        <v>179</v>
      </c>
      <c r="C40" s="63" t="s">
        <v>898</v>
      </c>
      <c r="D40" s="79" t="s">
        <v>1075</v>
      </c>
      <c r="E40" s="79" t="s">
        <v>1058</v>
      </c>
      <c r="F40" s="79" t="s">
        <v>1060</v>
      </c>
      <c r="G40" s="79" t="s">
        <v>1092</v>
      </c>
      <c r="H40" s="79" t="s">
        <v>885</v>
      </c>
      <c r="I40" s="79" t="s">
        <v>895</v>
      </c>
      <c r="J40" s="79" t="s">
        <v>1072</v>
      </c>
      <c r="K40" s="79" t="s">
        <v>1094</v>
      </c>
      <c r="L40" s="79" t="s">
        <v>901</v>
      </c>
      <c r="M40" s="76" t="s">
        <v>1095</v>
      </c>
      <c r="N40" s="76" t="s">
        <v>1110</v>
      </c>
      <c r="O40" s="77"/>
      <c r="P40" s="77"/>
      <c r="Q40" s="77"/>
      <c r="R40" s="81"/>
    </row>
    <row r="41" spans="1:18" x14ac:dyDescent="0.2">
      <c r="A41" s="6">
        <v>36</v>
      </c>
      <c r="B41" s="6" t="s">
        <v>181</v>
      </c>
      <c r="C41" s="63" t="s">
        <v>1057</v>
      </c>
      <c r="D41" s="79" t="s">
        <v>1057</v>
      </c>
      <c r="E41" s="79" t="s">
        <v>895</v>
      </c>
      <c r="F41" s="79" t="s">
        <v>1057</v>
      </c>
      <c r="G41" s="79" t="s">
        <v>1111</v>
      </c>
      <c r="H41" s="79" t="s">
        <v>885</v>
      </c>
      <c r="I41" s="79" t="s">
        <v>895</v>
      </c>
      <c r="J41" s="79" t="s">
        <v>1055</v>
      </c>
      <c r="K41" s="79" t="s">
        <v>1112</v>
      </c>
      <c r="L41" s="79"/>
      <c r="M41" s="76"/>
      <c r="N41" s="76"/>
      <c r="O41" s="76"/>
      <c r="P41" s="76"/>
      <c r="Q41" s="76"/>
      <c r="R41" s="75"/>
    </row>
    <row r="42" spans="1:18" x14ac:dyDescent="0.2">
      <c r="A42" s="6">
        <v>37</v>
      </c>
      <c r="B42" s="6" t="s">
        <v>183</v>
      </c>
      <c r="C42" s="63" t="s">
        <v>905</v>
      </c>
      <c r="D42" s="79" t="s">
        <v>898</v>
      </c>
      <c r="E42" s="79" t="s">
        <v>898</v>
      </c>
      <c r="F42" s="79" t="s">
        <v>1113</v>
      </c>
      <c r="G42" s="79" t="s">
        <v>895</v>
      </c>
      <c r="H42" s="79" t="s">
        <v>895</v>
      </c>
      <c r="I42" s="79" t="s">
        <v>895</v>
      </c>
      <c r="J42" s="79" t="s">
        <v>1094</v>
      </c>
      <c r="K42" s="79" t="s">
        <v>1114</v>
      </c>
      <c r="L42" s="79"/>
      <c r="M42" s="76"/>
      <c r="N42" s="76" t="s">
        <v>1062</v>
      </c>
      <c r="O42" s="77"/>
      <c r="P42" s="77"/>
      <c r="Q42" s="77"/>
      <c r="R42" s="81"/>
    </row>
    <row r="43" spans="1:18" x14ac:dyDescent="0.2">
      <c r="A43" s="6">
        <v>38</v>
      </c>
      <c r="B43" s="6" t="s">
        <v>29</v>
      </c>
      <c r="C43" s="63" t="s">
        <v>1057</v>
      </c>
      <c r="D43" s="79" t="s">
        <v>888</v>
      </c>
      <c r="E43" s="79" t="s">
        <v>1090</v>
      </c>
      <c r="F43" s="79" t="s">
        <v>1046</v>
      </c>
      <c r="G43" s="79" t="s">
        <v>895</v>
      </c>
      <c r="H43" s="79" t="s">
        <v>885</v>
      </c>
      <c r="I43" s="79" t="s">
        <v>885</v>
      </c>
      <c r="J43" s="79" t="s">
        <v>1115</v>
      </c>
      <c r="K43" s="79" t="s">
        <v>1054</v>
      </c>
      <c r="L43" s="79"/>
      <c r="M43" s="76"/>
      <c r="N43" s="76" t="s">
        <v>1109</v>
      </c>
      <c r="O43" s="77"/>
      <c r="P43" s="77"/>
      <c r="Q43" s="77"/>
      <c r="R43" s="81"/>
    </row>
    <row r="44" spans="1:18" x14ac:dyDescent="0.2">
      <c r="A44" s="6">
        <v>39</v>
      </c>
      <c r="B44" s="6" t="s">
        <v>15</v>
      </c>
      <c r="C44" s="63" t="s">
        <v>1057</v>
      </c>
      <c r="D44" s="79" t="s">
        <v>1057</v>
      </c>
      <c r="E44" s="79" t="s">
        <v>896</v>
      </c>
      <c r="F44" s="79" t="s">
        <v>888</v>
      </c>
      <c r="G44" s="79" t="s">
        <v>895</v>
      </c>
      <c r="H44" s="79" t="s">
        <v>885</v>
      </c>
      <c r="I44" s="79" t="s">
        <v>885</v>
      </c>
      <c r="J44" s="79" t="s">
        <v>1104</v>
      </c>
      <c r="K44" s="79" t="s">
        <v>1058</v>
      </c>
      <c r="L44" s="79" t="s">
        <v>901</v>
      </c>
      <c r="M44" s="76"/>
      <c r="N44" s="76"/>
      <c r="O44" s="77"/>
      <c r="P44" s="77"/>
      <c r="Q44" s="77"/>
      <c r="R44" s="81"/>
    </row>
    <row r="45" spans="1:18" x14ac:dyDescent="0.2">
      <c r="A45" s="6">
        <v>40</v>
      </c>
      <c r="B45" s="6" t="s">
        <v>186</v>
      </c>
      <c r="C45" s="63" t="s">
        <v>1057</v>
      </c>
      <c r="D45" s="79" t="s">
        <v>1057</v>
      </c>
      <c r="E45" s="79" t="s">
        <v>889</v>
      </c>
      <c r="F45" s="79" t="s">
        <v>888</v>
      </c>
      <c r="G45" s="79" t="s">
        <v>1057</v>
      </c>
      <c r="H45" s="79" t="s">
        <v>1057</v>
      </c>
      <c r="I45" s="79" t="s">
        <v>1116</v>
      </c>
      <c r="J45" s="79" t="s">
        <v>1104</v>
      </c>
      <c r="K45" s="79" t="s">
        <v>1058</v>
      </c>
      <c r="L45" s="79"/>
      <c r="M45" s="76"/>
      <c r="N45" s="76" t="s">
        <v>1056</v>
      </c>
      <c r="O45" s="76"/>
      <c r="P45" s="76"/>
      <c r="Q45" s="76"/>
      <c r="R45" s="81"/>
    </row>
    <row r="46" spans="1:18" x14ac:dyDescent="0.2">
      <c r="A46" s="6">
        <v>41</v>
      </c>
      <c r="B46" s="6" t="s">
        <v>188</v>
      </c>
      <c r="C46" s="63" t="s">
        <v>1057</v>
      </c>
      <c r="D46" s="79" t="s">
        <v>1057</v>
      </c>
      <c r="E46" s="79" t="s">
        <v>889</v>
      </c>
      <c r="F46" s="79" t="s">
        <v>1057</v>
      </c>
      <c r="G46" s="79" t="s">
        <v>1057</v>
      </c>
      <c r="H46" s="79" t="s">
        <v>888</v>
      </c>
      <c r="I46" s="79" t="s">
        <v>888</v>
      </c>
      <c r="J46" s="79" t="s">
        <v>1091</v>
      </c>
      <c r="K46" s="79" t="s">
        <v>1117</v>
      </c>
      <c r="L46" s="79"/>
      <c r="M46" s="76"/>
      <c r="N46" s="76"/>
      <c r="O46" s="77"/>
      <c r="P46" s="77"/>
      <c r="Q46" s="77"/>
      <c r="R46" s="81"/>
    </row>
    <row r="47" spans="1:18" x14ac:dyDescent="0.2">
      <c r="A47" s="6">
        <v>42</v>
      </c>
      <c r="B47" s="6" t="s">
        <v>190</v>
      </c>
      <c r="C47" s="63" t="s">
        <v>1057</v>
      </c>
      <c r="D47" s="79" t="s">
        <v>1057</v>
      </c>
      <c r="E47" s="79" t="s">
        <v>889</v>
      </c>
      <c r="F47" s="79" t="s">
        <v>1057</v>
      </c>
      <c r="G47" s="79" t="s">
        <v>1057</v>
      </c>
      <c r="H47" s="79" t="s">
        <v>1057</v>
      </c>
      <c r="I47" s="79" t="s">
        <v>888</v>
      </c>
      <c r="J47" s="79" t="s">
        <v>1091</v>
      </c>
      <c r="K47" s="79" t="s">
        <v>1117</v>
      </c>
      <c r="L47" s="79"/>
      <c r="M47" s="76"/>
      <c r="N47" s="76"/>
      <c r="O47" s="76"/>
      <c r="P47" s="76"/>
      <c r="Q47" s="76"/>
      <c r="R47" s="81"/>
    </row>
    <row r="48" spans="1:18" x14ac:dyDescent="0.2">
      <c r="A48" s="6">
        <v>43</v>
      </c>
      <c r="B48" s="6" t="s">
        <v>191</v>
      </c>
      <c r="C48" s="63" t="s">
        <v>905</v>
      </c>
      <c r="D48" s="79" t="s">
        <v>1057</v>
      </c>
      <c r="E48" s="79" t="s">
        <v>898</v>
      </c>
      <c r="F48" s="79" t="s">
        <v>1057</v>
      </c>
      <c r="G48" s="79" t="s">
        <v>900</v>
      </c>
      <c r="H48" s="79" t="s">
        <v>885</v>
      </c>
      <c r="I48" s="79" t="s">
        <v>885</v>
      </c>
      <c r="J48" s="79" t="s">
        <v>1104</v>
      </c>
      <c r="K48" s="79" t="s">
        <v>1104</v>
      </c>
      <c r="L48" s="79" t="s">
        <v>901</v>
      </c>
      <c r="M48" s="76"/>
      <c r="N48" s="76"/>
      <c r="O48" s="76"/>
      <c r="P48" s="76"/>
      <c r="Q48" s="76"/>
      <c r="R48" s="81"/>
    </row>
    <row r="49" spans="1:19" x14ac:dyDescent="0.2">
      <c r="A49" s="6">
        <v>44</v>
      </c>
      <c r="B49" s="6" t="s">
        <v>193</v>
      </c>
      <c r="C49" s="63" t="s">
        <v>889</v>
      </c>
      <c r="D49" s="79" t="s">
        <v>1118</v>
      </c>
      <c r="E49" s="79" t="s">
        <v>1119</v>
      </c>
      <c r="F49" s="79" t="s">
        <v>1046</v>
      </c>
      <c r="G49" s="79" t="s">
        <v>895</v>
      </c>
      <c r="H49" s="79" t="s">
        <v>885</v>
      </c>
      <c r="I49" s="79" t="s">
        <v>885</v>
      </c>
      <c r="J49" s="79" t="s">
        <v>1104</v>
      </c>
      <c r="K49" s="79" t="s">
        <v>1063</v>
      </c>
      <c r="L49" s="79"/>
      <c r="M49" s="76"/>
      <c r="N49" s="76"/>
      <c r="O49" s="76"/>
      <c r="P49" s="76"/>
      <c r="Q49" s="76"/>
      <c r="R49" s="81"/>
    </row>
    <row r="50" spans="1:19" s="132" customFormat="1" x14ac:dyDescent="0.2">
      <c r="A50" s="275">
        <v>45</v>
      </c>
      <c r="B50" s="275" t="s">
        <v>195</v>
      </c>
      <c r="C50" s="276" t="s">
        <v>889</v>
      </c>
      <c r="D50" s="278" t="s">
        <v>896</v>
      </c>
      <c r="E50" s="278" t="s">
        <v>1058</v>
      </c>
      <c r="F50" s="278" t="s">
        <v>889</v>
      </c>
      <c r="G50" s="278" t="s">
        <v>889</v>
      </c>
      <c r="H50" s="278" t="s">
        <v>1057</v>
      </c>
      <c r="I50" s="278" t="s">
        <v>895</v>
      </c>
      <c r="J50" s="278" t="s">
        <v>1058</v>
      </c>
      <c r="K50" s="278" t="s">
        <v>1058</v>
      </c>
      <c r="L50" s="278" t="s">
        <v>1120</v>
      </c>
      <c r="M50" s="277"/>
      <c r="N50" s="277" t="s">
        <v>754</v>
      </c>
      <c r="O50" s="277"/>
      <c r="P50" s="277"/>
      <c r="Q50" s="277"/>
      <c r="R50" s="279"/>
      <c r="S50" s="280"/>
    </row>
    <row r="51" spans="1:19" x14ac:dyDescent="0.2">
      <c r="A51" s="6" t="s">
        <v>1121</v>
      </c>
      <c r="B51" s="49" t="s">
        <v>1122</v>
      </c>
      <c r="C51" s="63" t="s">
        <v>1081</v>
      </c>
      <c r="D51" s="79" t="s">
        <v>885</v>
      </c>
      <c r="E51" s="79" t="s">
        <v>885</v>
      </c>
      <c r="F51" s="79" t="s">
        <v>885</v>
      </c>
      <c r="G51" s="79" t="s">
        <v>885</v>
      </c>
      <c r="H51" s="79" t="s">
        <v>885</v>
      </c>
      <c r="I51" s="79" t="s">
        <v>885</v>
      </c>
      <c r="J51" s="79" t="s">
        <v>980</v>
      </c>
      <c r="K51" s="79" t="s">
        <v>980</v>
      </c>
      <c r="L51" s="82"/>
      <c r="M51" s="76"/>
      <c r="N51" s="76"/>
      <c r="O51" s="77"/>
      <c r="P51" s="77"/>
      <c r="Q51" s="77"/>
      <c r="R51" s="81"/>
    </row>
    <row r="52" spans="1:19" x14ac:dyDescent="0.2">
      <c r="A52" s="6" t="s">
        <v>1123</v>
      </c>
      <c r="B52" s="49" t="s">
        <v>1124</v>
      </c>
      <c r="C52" s="63" t="s">
        <v>885</v>
      </c>
      <c r="D52" s="79" t="s">
        <v>885</v>
      </c>
      <c r="E52" s="79" t="s">
        <v>898</v>
      </c>
      <c r="F52" s="79" t="s">
        <v>1088</v>
      </c>
      <c r="G52" s="79" t="s">
        <v>885</v>
      </c>
      <c r="H52" s="79" t="s">
        <v>885</v>
      </c>
      <c r="I52" s="79" t="s">
        <v>895</v>
      </c>
      <c r="J52" s="79" t="s">
        <v>980</v>
      </c>
      <c r="K52" s="79" t="s">
        <v>980</v>
      </c>
      <c r="L52" s="79"/>
      <c r="M52" s="76"/>
      <c r="N52" s="76" t="s">
        <v>1125</v>
      </c>
      <c r="O52" s="77"/>
      <c r="P52" s="77"/>
      <c r="Q52" s="77"/>
      <c r="R52" s="81"/>
    </row>
    <row r="53" spans="1:19" x14ac:dyDescent="0.2">
      <c r="A53" s="6" t="s">
        <v>1126</v>
      </c>
      <c r="B53" s="6" t="s">
        <v>1127</v>
      </c>
      <c r="C53" s="63" t="s">
        <v>1057</v>
      </c>
      <c r="D53" s="79" t="s">
        <v>1057</v>
      </c>
      <c r="E53" s="79" t="s">
        <v>889</v>
      </c>
      <c r="F53" s="79" t="s">
        <v>1128</v>
      </c>
      <c r="G53" s="79" t="s">
        <v>1057</v>
      </c>
      <c r="H53" s="79" t="s">
        <v>1057</v>
      </c>
      <c r="I53" s="79" t="s">
        <v>888</v>
      </c>
      <c r="J53" s="79" t="s">
        <v>1129</v>
      </c>
      <c r="K53" s="79" t="s">
        <v>997</v>
      </c>
      <c r="L53" s="79"/>
      <c r="M53" s="76"/>
      <c r="N53" s="76" t="s">
        <v>1056</v>
      </c>
      <c r="O53" s="76"/>
      <c r="P53" s="76"/>
      <c r="Q53" s="76"/>
      <c r="R53" s="81"/>
    </row>
    <row r="54" spans="1:19" x14ac:dyDescent="0.2">
      <c r="A54" s="6" t="s">
        <v>1130</v>
      </c>
      <c r="B54" s="6" t="s">
        <v>1131</v>
      </c>
      <c r="C54" s="63" t="s">
        <v>1058</v>
      </c>
      <c r="D54" s="79" t="s">
        <v>1132</v>
      </c>
      <c r="E54" s="79" t="s">
        <v>896</v>
      </c>
      <c r="F54" s="79" t="s">
        <v>1057</v>
      </c>
      <c r="G54" s="79" t="s">
        <v>898</v>
      </c>
      <c r="H54" s="79" t="s">
        <v>1075</v>
      </c>
      <c r="I54" s="79" t="s">
        <v>1075</v>
      </c>
      <c r="J54" s="79" t="s">
        <v>1058</v>
      </c>
      <c r="K54" s="79" t="s">
        <v>1058</v>
      </c>
      <c r="L54" s="79"/>
      <c r="M54" s="76"/>
      <c r="N54" s="76" t="s">
        <v>1133</v>
      </c>
      <c r="O54" s="77"/>
      <c r="P54" s="77"/>
      <c r="Q54" s="77"/>
      <c r="R54" s="81"/>
    </row>
    <row r="55" spans="1:19" x14ac:dyDescent="0.2">
      <c r="C55" s="63"/>
      <c r="D55" s="76"/>
      <c r="E55" s="76"/>
      <c r="F55" s="79"/>
      <c r="G55" s="79"/>
      <c r="H55" s="79"/>
      <c r="I55" s="79"/>
      <c r="J55" s="79"/>
      <c r="K55" s="79"/>
      <c r="L55" s="79"/>
      <c r="M55" s="79"/>
      <c r="N55" s="77"/>
      <c r="O55" s="77"/>
      <c r="P55" s="77"/>
      <c r="Q55" s="77"/>
      <c r="R55" s="81"/>
    </row>
    <row r="56" spans="1:19" x14ac:dyDescent="0.2">
      <c r="A56" s="5"/>
      <c r="B56" s="5"/>
      <c r="C56" s="77" t="s">
        <v>1134</v>
      </c>
      <c r="D56" s="81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spans="1:19" x14ac:dyDescent="0.2">
      <c r="A57" s="5"/>
      <c r="B57" s="5"/>
      <c r="C57" s="77"/>
      <c r="D57" s="81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ht="17.25" customHeight="1" x14ac:dyDescent="0.2">
      <c r="A58" s="5"/>
      <c r="B58" s="5"/>
      <c r="C58" s="76" t="s">
        <v>1135</v>
      </c>
      <c r="D58" s="81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x14ac:dyDescent="0.2">
      <c r="A59" s="5"/>
      <c r="B59" s="5"/>
      <c r="C59" s="77"/>
      <c r="D59" s="77" t="s">
        <v>1136</v>
      </c>
      <c r="E59" s="62" t="s">
        <v>1137</v>
      </c>
      <c r="F59" s="5" t="s">
        <v>1138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x14ac:dyDescent="0.2">
      <c r="A60" s="5"/>
      <c r="B60" s="5"/>
      <c r="C60" s="77"/>
      <c r="D60" s="81" t="s">
        <v>1026</v>
      </c>
      <c r="E60" s="62" t="s">
        <v>1139</v>
      </c>
      <c r="F60" s="5" t="s">
        <v>1140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x14ac:dyDescent="0.2">
      <c r="A61" s="5"/>
      <c r="B61" s="5"/>
      <c r="D61" s="64" t="s">
        <v>1027</v>
      </c>
      <c r="E61" s="62" t="s">
        <v>1139</v>
      </c>
      <c r="F61" s="5" t="s">
        <v>1141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x14ac:dyDescent="0.2">
      <c r="A62" s="5"/>
      <c r="B62" s="5"/>
      <c r="D62" s="64" t="s">
        <v>1028</v>
      </c>
      <c r="E62" s="62" t="s">
        <v>1139</v>
      </c>
      <c r="F62" s="5" t="s">
        <v>1142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x14ac:dyDescent="0.2">
      <c r="A63" s="5"/>
      <c r="B63" s="5"/>
      <c r="D63" s="64" t="s">
        <v>1029</v>
      </c>
      <c r="E63" s="62" t="s">
        <v>1139</v>
      </c>
      <c r="F63" s="5" t="s">
        <v>1143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x14ac:dyDescent="0.2">
      <c r="A64" s="5"/>
      <c r="B64" s="5"/>
      <c r="D64" s="64" t="s">
        <v>1030</v>
      </c>
      <c r="E64" s="62" t="s">
        <v>1139</v>
      </c>
      <c r="F64" s="5" t="s">
        <v>1144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20" x14ac:dyDescent="0.2">
      <c r="A65" s="5"/>
      <c r="B65" s="5"/>
      <c r="D65" s="64" t="s">
        <v>1145</v>
      </c>
      <c r="E65" s="62" t="s">
        <v>1146</v>
      </c>
      <c r="F65" s="5" t="s">
        <v>1147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20" s="281" customFormat="1" x14ac:dyDescent="0.2">
      <c r="C66" s="62"/>
      <c r="D66" s="64" t="s">
        <v>1148</v>
      </c>
      <c r="E66" s="62" t="s">
        <v>1146</v>
      </c>
      <c r="F66" s="5" t="s">
        <v>1149</v>
      </c>
    </row>
    <row r="67" spans="1:20" s="281" customFormat="1" x14ac:dyDescent="0.2">
      <c r="C67" s="62" t="s">
        <v>1150</v>
      </c>
      <c r="D67" s="64"/>
      <c r="E67" s="62"/>
      <c r="F67" s="5"/>
    </row>
    <row r="68" spans="1:20" s="281" customFormat="1" x14ac:dyDescent="0.2">
      <c r="C68" s="62"/>
      <c r="D68" s="64" t="s">
        <v>1151</v>
      </c>
      <c r="E68" s="62"/>
      <c r="F68" s="5"/>
    </row>
    <row r="69" spans="1:20" s="281" customFormat="1" x14ac:dyDescent="0.2">
      <c r="C69" s="62"/>
      <c r="D69" s="64" t="s">
        <v>1152</v>
      </c>
      <c r="E69" s="62"/>
      <c r="F69" s="5"/>
    </row>
    <row r="70" spans="1:20" s="281" customFormat="1" x14ac:dyDescent="0.2">
      <c r="C70" s="62" t="s">
        <v>1153</v>
      </c>
      <c r="D70" s="64"/>
      <c r="E70" s="62"/>
      <c r="F70" s="5"/>
    </row>
    <row r="71" spans="1:20" s="281" customFormat="1" x14ac:dyDescent="0.2">
      <c r="C71" s="62"/>
      <c r="D71" s="64" t="s">
        <v>1154</v>
      </c>
      <c r="E71" s="62"/>
      <c r="F71" s="5"/>
    </row>
    <row r="72" spans="1:20" s="281" customFormat="1" x14ac:dyDescent="0.2">
      <c r="C72" s="62"/>
      <c r="D72" s="64" t="s">
        <v>1155</v>
      </c>
      <c r="E72" s="62"/>
      <c r="F72" s="5"/>
    </row>
    <row r="73" spans="1:20" s="281" customFormat="1" x14ac:dyDescent="0.2">
      <c r="C73" s="62" t="s">
        <v>1156</v>
      </c>
      <c r="D73" s="64"/>
      <c r="E73" s="62"/>
      <c r="F73" s="5"/>
    </row>
    <row r="74" spans="1:20" s="281" customFormat="1" x14ac:dyDescent="0.2">
      <c r="C74" s="62"/>
      <c r="D74" s="64" t="s">
        <v>1159</v>
      </c>
      <c r="E74" s="62"/>
      <c r="F74" s="5"/>
    </row>
    <row r="75" spans="1:20" s="281" customFormat="1" x14ac:dyDescent="0.2">
      <c r="C75" s="62"/>
      <c r="D75" s="64" t="s">
        <v>1158</v>
      </c>
      <c r="E75" s="62"/>
      <c r="F75" s="5"/>
    </row>
    <row r="76" spans="1:20" s="67" customFormat="1" x14ac:dyDescent="0.2">
      <c r="A76" s="62"/>
      <c r="B76" s="64"/>
      <c r="C76" s="62"/>
      <c r="D76" s="5"/>
    </row>
    <row r="77" spans="1:20" s="67" customFormat="1" x14ac:dyDescent="0.2">
      <c r="A77" s="62"/>
      <c r="B77" s="64"/>
      <c r="C77" s="62"/>
      <c r="D77" s="5"/>
    </row>
    <row r="78" spans="1:20" s="67" customFormat="1" x14ac:dyDescent="0.2">
      <c r="A78" s="62"/>
      <c r="B78" s="64"/>
      <c r="C78" s="62"/>
      <c r="D78" s="5"/>
    </row>
    <row r="79" spans="1:20" s="67" customFormat="1" x14ac:dyDescent="0.2">
      <c r="A79" s="274"/>
      <c r="B79" s="274"/>
      <c r="C79" s="62"/>
      <c r="D79" s="3"/>
      <c r="E79" s="3"/>
      <c r="F79" s="3"/>
      <c r="G79" s="68"/>
      <c r="H79" s="69"/>
      <c r="I79" s="70"/>
      <c r="J79" s="71"/>
      <c r="K79" s="72"/>
      <c r="L79" s="73"/>
      <c r="M79" s="73"/>
      <c r="N79" s="62"/>
      <c r="O79" s="62"/>
      <c r="P79" s="62"/>
      <c r="Q79" s="62"/>
      <c r="R79" s="64"/>
      <c r="S79" s="62"/>
      <c r="T79" s="5"/>
    </row>
    <row r="80" spans="1:20" s="67" customFormat="1" x14ac:dyDescent="0.2">
      <c r="A80" s="274"/>
      <c r="B80" s="274"/>
      <c r="C80" s="62"/>
      <c r="D80" s="3"/>
      <c r="E80" s="3"/>
      <c r="F80" s="3"/>
      <c r="G80" s="68"/>
      <c r="H80" s="69"/>
      <c r="I80" s="70"/>
      <c r="J80" s="71"/>
      <c r="K80" s="72"/>
      <c r="L80" s="73"/>
      <c r="M80" s="73"/>
      <c r="N80" s="62"/>
      <c r="O80" s="62"/>
      <c r="P80" s="62"/>
      <c r="Q80" s="62"/>
      <c r="R80" s="64"/>
      <c r="S80" s="62"/>
      <c r="T80" s="5"/>
    </row>
    <row r="81" spans="1:20" s="67" customFormat="1" x14ac:dyDescent="0.2">
      <c r="A81" s="274"/>
      <c r="B81" s="274"/>
      <c r="C81" s="62"/>
      <c r="D81" s="62"/>
      <c r="E81" s="3"/>
      <c r="F81" s="62"/>
      <c r="G81" s="62"/>
      <c r="H81" s="62"/>
      <c r="I81" s="62"/>
      <c r="J81" s="62"/>
      <c r="K81" s="62"/>
      <c r="L81" s="73"/>
      <c r="M81" s="73"/>
      <c r="N81" s="62"/>
      <c r="O81" s="62"/>
      <c r="P81" s="62"/>
      <c r="Q81" s="62"/>
      <c r="R81" s="64"/>
      <c r="S81" s="62"/>
      <c r="T81" s="5"/>
    </row>
    <row r="82" spans="1:20" s="67" customFormat="1" x14ac:dyDescent="0.2">
      <c r="A82" s="274"/>
      <c r="B82" s="274"/>
      <c r="C82" s="62"/>
      <c r="D82" s="62"/>
      <c r="E82" s="3"/>
      <c r="F82" s="62"/>
      <c r="G82" s="62"/>
      <c r="H82" s="62"/>
      <c r="I82" s="62"/>
      <c r="J82" s="62"/>
      <c r="K82" s="62"/>
      <c r="L82" s="73"/>
      <c r="M82" s="73"/>
      <c r="N82" s="62"/>
      <c r="O82" s="62"/>
      <c r="P82" s="62"/>
      <c r="Q82" s="62"/>
      <c r="R82" s="64"/>
      <c r="S82" s="62"/>
      <c r="T82" s="5"/>
    </row>
    <row r="83" spans="1:20" s="67" customFormat="1" ht="15.75" x14ac:dyDescent="0.25">
      <c r="A83" s="274"/>
      <c r="B83" s="274"/>
      <c r="C83" s="62"/>
      <c r="D83" s="45"/>
      <c r="E83" s="3"/>
      <c r="F83" s="3"/>
      <c r="G83" s="3"/>
      <c r="H83" s="3"/>
      <c r="I83" s="3"/>
      <c r="J83" s="71"/>
      <c r="K83" s="72"/>
      <c r="L83" s="73"/>
      <c r="M83" s="73"/>
      <c r="N83" s="62"/>
      <c r="O83" s="62"/>
      <c r="P83" s="62"/>
      <c r="Q83" s="62"/>
      <c r="R83" s="64"/>
      <c r="S83" s="62"/>
      <c r="T83" s="5"/>
    </row>
    <row r="84" spans="1:20" s="67" customFormat="1" ht="15.75" x14ac:dyDescent="0.25">
      <c r="A84" s="274"/>
      <c r="B84" s="274"/>
      <c r="C84" s="62"/>
      <c r="D84" s="45"/>
      <c r="E84" s="3"/>
      <c r="F84" s="3"/>
      <c r="G84" s="3"/>
      <c r="H84" s="3"/>
      <c r="I84" s="3"/>
      <c r="J84" s="71"/>
      <c r="K84" s="72"/>
      <c r="L84" s="73"/>
      <c r="M84" s="73"/>
      <c r="N84" s="62"/>
      <c r="O84" s="62"/>
      <c r="P84" s="62"/>
      <c r="Q84" s="62"/>
      <c r="R84" s="64"/>
      <c r="S84" s="62"/>
      <c r="T84" s="5"/>
    </row>
    <row r="85" spans="1:20" s="67" customFormat="1" ht="15.75" x14ac:dyDescent="0.25">
      <c r="A85" s="274"/>
      <c r="B85" s="274"/>
      <c r="C85" s="62"/>
      <c r="D85" s="45"/>
      <c r="E85" s="3"/>
      <c r="F85" s="3"/>
      <c r="G85" s="3"/>
      <c r="H85" s="3"/>
      <c r="I85" s="3"/>
      <c r="J85" s="71"/>
      <c r="K85" s="72"/>
      <c r="L85" s="73"/>
      <c r="M85" s="73"/>
      <c r="N85" s="62"/>
      <c r="O85" s="62"/>
      <c r="P85" s="62"/>
      <c r="Q85" s="62"/>
      <c r="R85" s="64"/>
      <c r="S85" s="62"/>
      <c r="T85" s="5"/>
    </row>
    <row r="86" spans="1:20" s="67" customFormat="1" x14ac:dyDescent="0.2">
      <c r="A86" s="274"/>
      <c r="B86" s="274"/>
      <c r="C86" s="62"/>
      <c r="D86" s="3"/>
      <c r="E86" s="3"/>
      <c r="F86" s="3"/>
      <c r="G86" s="3"/>
      <c r="H86" s="3"/>
      <c r="I86" s="3"/>
      <c r="J86" s="71"/>
      <c r="K86" s="72"/>
      <c r="L86" s="73"/>
      <c r="M86" s="73"/>
      <c r="N86" s="62"/>
      <c r="O86" s="62"/>
      <c r="P86" s="62"/>
      <c r="Q86" s="62"/>
      <c r="R86" s="64"/>
      <c r="S86" s="62"/>
      <c r="T86" s="5"/>
    </row>
    <row r="87" spans="1:20" s="67" customFormat="1" x14ac:dyDescent="0.2">
      <c r="A87" s="274"/>
      <c r="B87" s="274"/>
      <c r="C87" s="62"/>
      <c r="D87" s="3"/>
      <c r="E87" s="3"/>
      <c r="F87" s="3"/>
      <c r="G87" s="3"/>
      <c r="H87" s="3"/>
      <c r="I87" s="3"/>
      <c r="J87" s="71"/>
      <c r="K87" s="72"/>
      <c r="L87" s="73"/>
      <c r="M87" s="73"/>
      <c r="N87" s="62"/>
      <c r="O87" s="62"/>
      <c r="P87" s="62"/>
      <c r="Q87" s="62"/>
      <c r="R87" s="64"/>
      <c r="S87" s="62"/>
      <c r="T87" s="5"/>
    </row>
    <row r="88" spans="1:20" s="67" customFormat="1" x14ac:dyDescent="0.2">
      <c r="A88" s="274"/>
      <c r="B88" s="274"/>
      <c r="C88" s="62"/>
      <c r="D88" s="3"/>
      <c r="E88" s="3"/>
      <c r="F88" s="3"/>
      <c r="G88" s="3"/>
      <c r="H88" s="3"/>
      <c r="I88" s="3"/>
      <c r="J88" s="71"/>
      <c r="K88" s="72"/>
      <c r="L88" s="73"/>
      <c r="M88" s="73"/>
      <c r="N88" s="62"/>
      <c r="O88" s="62"/>
      <c r="P88" s="62"/>
      <c r="Q88" s="62"/>
      <c r="R88" s="64"/>
      <c r="S88" s="62"/>
      <c r="T88" s="5"/>
    </row>
    <row r="89" spans="1:20" s="67" customFormat="1" x14ac:dyDescent="0.2">
      <c r="A89" s="274"/>
      <c r="B89" s="274"/>
      <c r="C89" s="62"/>
      <c r="D89" s="3"/>
      <c r="E89" s="3"/>
      <c r="F89" s="3"/>
      <c r="G89" s="3"/>
      <c r="H89" s="3"/>
      <c r="I89" s="3"/>
      <c r="J89" s="71"/>
      <c r="K89" s="72"/>
      <c r="L89" s="73"/>
      <c r="M89" s="73"/>
      <c r="N89" s="62"/>
      <c r="O89" s="62"/>
      <c r="P89" s="62"/>
      <c r="Q89" s="62"/>
      <c r="R89" s="64"/>
      <c r="S89" s="62"/>
      <c r="T89" s="5"/>
    </row>
    <row r="90" spans="1:20" s="67" customFormat="1" ht="15.75" x14ac:dyDescent="0.25">
      <c r="A90" s="274"/>
      <c r="B90" s="274"/>
      <c r="C90" s="62"/>
      <c r="D90" s="45"/>
      <c r="E90" s="3"/>
      <c r="F90" s="3"/>
      <c r="G90" s="3"/>
      <c r="H90" s="3"/>
      <c r="I90" s="3"/>
      <c r="J90" s="71"/>
      <c r="K90" s="72"/>
      <c r="L90" s="73"/>
      <c r="M90" s="73"/>
      <c r="N90" s="62"/>
      <c r="O90" s="62"/>
      <c r="P90" s="62"/>
      <c r="Q90" s="62"/>
      <c r="R90" s="64"/>
      <c r="S90" s="62"/>
      <c r="T90" s="5"/>
    </row>
    <row r="91" spans="1:20" s="67" customFormat="1" x14ac:dyDescent="0.2">
      <c r="A91" s="274"/>
      <c r="B91" s="274"/>
      <c r="C91" s="62"/>
      <c r="D91" s="62"/>
      <c r="E91" s="165"/>
      <c r="F91" s="165"/>
      <c r="G91" s="165"/>
      <c r="H91" s="165"/>
      <c r="I91" s="165"/>
      <c r="J91" s="165"/>
      <c r="K91" s="165"/>
      <c r="L91" s="62"/>
      <c r="M91" s="62"/>
      <c r="N91" s="62"/>
      <c r="O91" s="62"/>
      <c r="P91" s="62"/>
      <c r="Q91" s="62"/>
      <c r="R91" s="64"/>
      <c r="S91" s="62"/>
      <c r="T91" s="5"/>
    </row>
    <row r="92" spans="1:20" s="67" customFormat="1" x14ac:dyDescent="0.2">
      <c r="A92" s="274"/>
      <c r="B92" s="274"/>
      <c r="C92" s="62"/>
      <c r="D92" s="62"/>
      <c r="E92" s="165"/>
      <c r="F92" s="165"/>
      <c r="G92" s="165"/>
      <c r="H92" s="165"/>
      <c r="I92" s="165"/>
      <c r="J92" s="165"/>
      <c r="K92" s="165"/>
      <c r="L92" s="62"/>
      <c r="M92" s="62"/>
      <c r="N92" s="62"/>
      <c r="O92" s="62"/>
      <c r="P92" s="62"/>
      <c r="Q92" s="62"/>
      <c r="R92" s="64"/>
      <c r="S92" s="62"/>
      <c r="T92" s="5"/>
    </row>
    <row r="93" spans="1:20" s="67" customFormat="1" x14ac:dyDescent="0.2">
      <c r="A93" s="274"/>
      <c r="B93" s="274"/>
      <c r="C93" s="62"/>
      <c r="D93" s="62"/>
      <c r="E93" s="165"/>
      <c r="F93" s="165"/>
      <c r="G93" s="165"/>
      <c r="H93" s="165"/>
      <c r="I93" s="165"/>
      <c r="J93" s="165"/>
      <c r="K93" s="165"/>
      <c r="L93" s="62"/>
      <c r="M93" s="62"/>
      <c r="N93" s="62"/>
      <c r="O93" s="62"/>
      <c r="P93" s="62"/>
      <c r="Q93" s="62"/>
      <c r="R93" s="64"/>
      <c r="S93" s="62"/>
      <c r="T93" s="5"/>
    </row>
    <row r="94" spans="1:20" s="67" customFormat="1" x14ac:dyDescent="0.2">
      <c r="A94" s="274"/>
      <c r="B94" s="274"/>
      <c r="C94" s="62"/>
      <c r="D94" s="62"/>
      <c r="E94" s="165"/>
      <c r="F94" s="165"/>
      <c r="G94" s="165"/>
      <c r="H94" s="165"/>
      <c r="I94" s="165"/>
      <c r="J94" s="165"/>
      <c r="K94" s="165"/>
      <c r="L94" s="62"/>
      <c r="M94" s="62"/>
      <c r="N94" s="62"/>
      <c r="O94" s="62"/>
      <c r="P94" s="62"/>
      <c r="Q94" s="62"/>
      <c r="R94" s="64"/>
      <c r="S94" s="62"/>
      <c r="T94" s="5"/>
    </row>
    <row r="95" spans="1:20" s="67" customFormat="1" x14ac:dyDescent="0.2">
      <c r="A95" s="274"/>
      <c r="B95" s="274"/>
      <c r="C95" s="62"/>
      <c r="D95" s="62"/>
      <c r="E95" s="165"/>
      <c r="F95" s="165"/>
      <c r="G95" s="165"/>
      <c r="H95" s="165"/>
      <c r="I95" s="165"/>
      <c r="J95" s="165"/>
      <c r="K95" s="165"/>
      <c r="L95" s="62"/>
      <c r="M95" s="62"/>
      <c r="N95" s="62"/>
      <c r="O95" s="62"/>
      <c r="P95" s="62"/>
      <c r="Q95" s="62"/>
      <c r="R95" s="64"/>
      <c r="S95" s="62"/>
      <c r="T95" s="5"/>
    </row>
    <row r="96" spans="1:20" s="67" customFormat="1" x14ac:dyDescent="0.2">
      <c r="A96" s="274"/>
      <c r="B96" s="274"/>
      <c r="C96" s="62"/>
      <c r="D96" s="62"/>
      <c r="E96" s="165"/>
      <c r="F96" s="165"/>
      <c r="G96" s="165"/>
      <c r="H96" s="165"/>
      <c r="I96" s="165"/>
      <c r="J96" s="165"/>
      <c r="K96" s="165"/>
      <c r="L96" s="62"/>
      <c r="M96" s="62"/>
      <c r="N96" s="62"/>
      <c r="O96" s="62"/>
      <c r="P96" s="62"/>
      <c r="Q96" s="62"/>
      <c r="R96" s="64"/>
      <c r="S96" s="62"/>
      <c r="T96" s="5"/>
    </row>
    <row r="97" spans="1:20" s="67" customFormat="1" x14ac:dyDescent="0.2">
      <c r="A97" s="274"/>
      <c r="B97" s="274"/>
      <c r="C97" s="62"/>
      <c r="D97" s="62"/>
      <c r="E97" s="165"/>
      <c r="F97" s="165"/>
      <c r="G97" s="165"/>
      <c r="H97" s="165"/>
      <c r="I97" s="165"/>
      <c r="J97" s="165"/>
      <c r="K97" s="165"/>
      <c r="L97" s="62"/>
      <c r="M97" s="62"/>
      <c r="N97" s="62"/>
      <c r="O97" s="62"/>
      <c r="P97" s="62"/>
      <c r="Q97" s="62"/>
      <c r="R97" s="64"/>
      <c r="S97" s="62"/>
      <c r="T97" s="5"/>
    </row>
    <row r="98" spans="1:20" s="67" customFormat="1" x14ac:dyDescent="0.2">
      <c r="A98" s="274"/>
      <c r="B98" s="274"/>
      <c r="C98" s="62"/>
      <c r="D98" s="62"/>
      <c r="E98" s="62"/>
      <c r="F98" s="63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4"/>
      <c r="S98" s="62"/>
      <c r="T98" s="5"/>
    </row>
    <row r="99" spans="1:20" s="67" customFormat="1" x14ac:dyDescent="0.2">
      <c r="A99" s="274"/>
      <c r="B99" s="274"/>
      <c r="C99" s="62"/>
      <c r="D99" s="62"/>
      <c r="E99" s="62"/>
      <c r="F99" s="63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4"/>
      <c r="S99" s="62"/>
      <c r="T99" s="5"/>
    </row>
    <row r="100" spans="1:20" s="67" customFormat="1" x14ac:dyDescent="0.2">
      <c r="A100" s="274"/>
      <c r="B100" s="274"/>
      <c r="C100" s="62"/>
      <c r="D100" s="62"/>
      <c r="E100" s="62"/>
      <c r="F100" s="63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4"/>
      <c r="S100" s="62"/>
      <c r="T100" s="5"/>
    </row>
    <row r="101" spans="1:20" s="67" customFormat="1" x14ac:dyDescent="0.2">
      <c r="A101" s="274"/>
      <c r="B101" s="274"/>
      <c r="C101" s="62"/>
      <c r="D101" s="62"/>
      <c r="E101" s="62"/>
      <c r="F101" s="63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4"/>
      <c r="S101" s="62"/>
      <c r="T101" s="5"/>
    </row>
    <row r="102" spans="1:20" s="67" customFormat="1" x14ac:dyDescent="0.2">
      <c r="A102" s="274"/>
      <c r="B102" s="274"/>
      <c r="C102" s="62"/>
      <c r="D102" s="62"/>
      <c r="E102" s="62"/>
      <c r="F102" s="63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4"/>
      <c r="S102" s="62"/>
      <c r="T102" s="5"/>
    </row>
    <row r="103" spans="1:20" s="67" customFormat="1" x14ac:dyDescent="0.2">
      <c r="A103" s="274"/>
      <c r="B103" s="274"/>
      <c r="C103" s="62"/>
      <c r="D103" s="62"/>
      <c r="E103" s="62"/>
      <c r="F103" s="63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4"/>
      <c r="S103" s="62"/>
      <c r="T103" s="5"/>
    </row>
    <row r="104" spans="1:20" s="67" customFormat="1" x14ac:dyDescent="0.2">
      <c r="A104" s="274"/>
      <c r="B104" s="274"/>
      <c r="C104" s="62"/>
      <c r="D104" s="62"/>
      <c r="E104" s="62"/>
      <c r="F104" s="63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4"/>
      <c r="S104" s="62"/>
      <c r="T104" s="5"/>
    </row>
    <row r="105" spans="1:20" s="67" customFormat="1" x14ac:dyDescent="0.2">
      <c r="A105" s="274"/>
      <c r="B105" s="274"/>
      <c r="C105" s="62"/>
      <c r="D105" s="62"/>
      <c r="E105" s="62"/>
      <c r="F105" s="63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4"/>
      <c r="S105" s="62"/>
      <c r="T105" s="5"/>
    </row>
    <row r="106" spans="1:20" s="67" customFormat="1" x14ac:dyDescent="0.2">
      <c r="A106" s="274"/>
      <c r="B106" s="274"/>
      <c r="C106" s="62"/>
      <c r="D106" s="62"/>
      <c r="E106" s="62"/>
      <c r="F106" s="63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4"/>
      <c r="S106" s="62"/>
      <c r="T106" s="5"/>
    </row>
    <row r="107" spans="1:20" s="67" customFormat="1" x14ac:dyDescent="0.2">
      <c r="A107" s="274"/>
      <c r="B107" s="274"/>
      <c r="C107" s="62"/>
      <c r="D107" s="62"/>
      <c r="E107" s="62"/>
      <c r="F107" s="63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4"/>
      <c r="S107" s="62"/>
      <c r="T107" s="5"/>
    </row>
    <row r="108" spans="1:20" s="67" customFormat="1" x14ac:dyDescent="0.2">
      <c r="A108" s="274"/>
      <c r="B108" s="274"/>
      <c r="C108" s="62"/>
      <c r="D108" s="62"/>
      <c r="E108" s="62"/>
      <c r="F108" s="63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4"/>
      <c r="S108" s="62"/>
      <c r="T108" s="5"/>
    </row>
    <row r="109" spans="1:20" s="67" customFormat="1" x14ac:dyDescent="0.2">
      <c r="A109" s="274"/>
      <c r="B109" s="274"/>
      <c r="C109" s="62"/>
      <c r="D109" s="62"/>
      <c r="E109" s="62"/>
      <c r="F109" s="63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4"/>
      <c r="S109" s="62"/>
      <c r="T109" s="5"/>
    </row>
    <row r="110" spans="1:20" s="67" customFormat="1" x14ac:dyDescent="0.2">
      <c r="A110" s="274"/>
      <c r="B110" s="274"/>
      <c r="C110" s="62"/>
      <c r="D110" s="62"/>
      <c r="E110" s="62"/>
      <c r="F110" s="63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4"/>
      <c r="S110" s="62"/>
      <c r="T110" s="5"/>
    </row>
    <row r="111" spans="1:20" s="67" customFormat="1" x14ac:dyDescent="0.2">
      <c r="A111" s="274"/>
      <c r="B111" s="274"/>
      <c r="C111" s="62"/>
      <c r="D111" s="62"/>
      <c r="E111" s="62"/>
      <c r="F111" s="63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4"/>
      <c r="S111" s="62"/>
      <c r="T111" s="5"/>
    </row>
    <row r="112" spans="1:20" s="67" customFormat="1" x14ac:dyDescent="0.2">
      <c r="A112" s="274"/>
      <c r="B112" s="274"/>
      <c r="C112" s="62"/>
      <c r="D112" s="62"/>
      <c r="E112" s="62"/>
      <c r="F112" s="63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4"/>
      <c r="S112" s="62"/>
      <c r="T112" s="5"/>
    </row>
    <row r="113" spans="1:20" s="67" customFormat="1" x14ac:dyDescent="0.2">
      <c r="A113" s="274"/>
      <c r="B113" s="274"/>
      <c r="C113" s="62"/>
      <c r="D113" s="62"/>
      <c r="E113" s="62"/>
      <c r="F113" s="63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4"/>
      <c r="S113" s="62"/>
      <c r="T113" s="5"/>
    </row>
    <row r="114" spans="1:20" s="67" customFormat="1" x14ac:dyDescent="0.2">
      <c r="A114" s="274"/>
      <c r="B114" s="274"/>
      <c r="C114" s="62"/>
      <c r="D114" s="62"/>
      <c r="E114" s="62"/>
      <c r="F114" s="63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4"/>
      <c r="S114" s="62"/>
      <c r="T114" s="5"/>
    </row>
    <row r="115" spans="1:20" s="67" customFormat="1" x14ac:dyDescent="0.2">
      <c r="A115" s="274"/>
      <c r="B115" s="274"/>
      <c r="C115" s="62"/>
      <c r="D115" s="62"/>
      <c r="E115" s="62"/>
      <c r="F115" s="63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4"/>
      <c r="S115" s="62"/>
      <c r="T115" s="5"/>
    </row>
    <row r="116" spans="1:20" s="67" customFormat="1" x14ac:dyDescent="0.2">
      <c r="A116" s="274"/>
      <c r="B116" s="274"/>
      <c r="C116" s="62"/>
      <c r="D116" s="62"/>
      <c r="E116" s="62"/>
      <c r="F116" s="63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4"/>
      <c r="S116" s="62"/>
      <c r="T116" s="5"/>
    </row>
    <row r="117" spans="1:20" s="67" customFormat="1" x14ac:dyDescent="0.2">
      <c r="A117" s="274"/>
      <c r="B117" s="274"/>
      <c r="C117" s="62"/>
      <c r="D117" s="62"/>
      <c r="E117" s="62"/>
      <c r="F117" s="63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4"/>
      <c r="S117" s="62"/>
      <c r="T117" s="5"/>
    </row>
    <row r="118" spans="1:20" s="67" customFormat="1" x14ac:dyDescent="0.2">
      <c r="A118" s="274"/>
      <c r="B118" s="274"/>
      <c r="C118" s="62"/>
      <c r="D118" s="62"/>
      <c r="E118" s="62"/>
      <c r="F118" s="63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4"/>
      <c r="S118" s="62"/>
      <c r="T118" s="5"/>
    </row>
    <row r="119" spans="1:20" s="67" customFormat="1" x14ac:dyDescent="0.2">
      <c r="A119" s="274"/>
      <c r="B119" s="274"/>
      <c r="C119" s="62"/>
      <c r="D119" s="62"/>
      <c r="E119" s="62"/>
      <c r="F119" s="63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4"/>
      <c r="S119" s="62"/>
      <c r="T119" s="5"/>
    </row>
    <row r="120" spans="1:20" s="67" customFormat="1" x14ac:dyDescent="0.2">
      <c r="A120" s="274"/>
      <c r="B120" s="274"/>
      <c r="C120" s="62"/>
      <c r="D120" s="62"/>
      <c r="E120" s="62"/>
      <c r="F120" s="63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4"/>
      <c r="S120" s="62"/>
      <c r="T120" s="5"/>
    </row>
    <row r="121" spans="1:20" s="67" customFormat="1" x14ac:dyDescent="0.2">
      <c r="A121" s="274"/>
      <c r="B121" s="274"/>
      <c r="C121" s="62"/>
      <c r="D121" s="62"/>
      <c r="E121" s="62"/>
      <c r="F121" s="63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4"/>
      <c r="S121" s="62"/>
      <c r="T121" s="5"/>
    </row>
    <row r="122" spans="1:20" s="67" customFormat="1" x14ac:dyDescent="0.2">
      <c r="A122" s="274"/>
      <c r="B122" s="274"/>
      <c r="C122" s="62"/>
      <c r="D122" s="62"/>
      <c r="E122" s="62"/>
      <c r="F122" s="63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4"/>
      <c r="S122" s="62"/>
      <c r="T122" s="5"/>
    </row>
    <row r="123" spans="1:20" s="67" customFormat="1" x14ac:dyDescent="0.2">
      <c r="A123" s="274"/>
      <c r="B123" s="274"/>
      <c r="C123" s="62"/>
      <c r="D123" s="62"/>
      <c r="E123" s="62"/>
      <c r="F123" s="63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4"/>
      <c r="S123" s="62"/>
      <c r="T123" s="5"/>
    </row>
    <row r="124" spans="1:20" s="67" customFormat="1" x14ac:dyDescent="0.2">
      <c r="A124" s="274"/>
      <c r="B124" s="274"/>
      <c r="C124" s="62"/>
      <c r="D124" s="62"/>
      <c r="E124" s="62"/>
      <c r="F124" s="63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4"/>
      <c r="S124" s="62"/>
      <c r="T124" s="5"/>
    </row>
    <row r="125" spans="1:20" s="67" customFormat="1" x14ac:dyDescent="0.2">
      <c r="A125" s="274"/>
      <c r="B125" s="274"/>
      <c r="C125" s="62"/>
      <c r="D125" s="62"/>
      <c r="E125" s="62"/>
      <c r="F125" s="63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4"/>
      <c r="S125" s="62"/>
      <c r="T125" s="5"/>
    </row>
    <row r="126" spans="1:20" s="67" customFormat="1" x14ac:dyDescent="0.2">
      <c r="A126" s="274"/>
      <c r="B126" s="274"/>
      <c r="C126" s="62"/>
      <c r="D126" s="62"/>
      <c r="E126" s="62"/>
      <c r="F126" s="63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4"/>
      <c r="S126" s="62"/>
      <c r="T126" s="5"/>
    </row>
    <row r="127" spans="1:20" s="67" customFormat="1" x14ac:dyDescent="0.2">
      <c r="A127" s="274"/>
      <c r="B127" s="274"/>
      <c r="C127" s="62"/>
      <c r="D127" s="62"/>
      <c r="E127" s="62"/>
      <c r="F127" s="63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4"/>
      <c r="S127" s="62"/>
      <c r="T127" s="5"/>
    </row>
    <row r="128" spans="1:20" s="67" customFormat="1" x14ac:dyDescent="0.2">
      <c r="A128" s="274"/>
      <c r="B128" s="274"/>
      <c r="C128" s="62"/>
      <c r="D128" s="62"/>
      <c r="E128" s="62"/>
      <c r="F128" s="63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4"/>
      <c r="S128" s="62"/>
      <c r="T128" s="5"/>
    </row>
    <row r="129" spans="1:20" s="67" customFormat="1" x14ac:dyDescent="0.2">
      <c r="A129" s="274"/>
      <c r="B129" s="274"/>
      <c r="C129" s="62"/>
      <c r="D129" s="62"/>
      <c r="E129" s="62"/>
      <c r="F129" s="63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4"/>
      <c r="S129" s="62"/>
      <c r="T129" s="5"/>
    </row>
    <row r="130" spans="1:20" s="67" customFormat="1" x14ac:dyDescent="0.2">
      <c r="A130" s="274"/>
      <c r="B130" s="274"/>
      <c r="C130" s="62"/>
      <c r="D130" s="62"/>
      <c r="E130" s="62"/>
      <c r="F130" s="63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4"/>
      <c r="S130" s="62"/>
      <c r="T130" s="5"/>
    </row>
    <row r="131" spans="1:20" s="67" customFormat="1" x14ac:dyDescent="0.2">
      <c r="A131" s="274"/>
      <c r="B131" s="274"/>
      <c r="C131" s="62"/>
      <c r="D131" s="62"/>
      <c r="E131" s="62"/>
      <c r="F131" s="63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4"/>
      <c r="S131" s="62"/>
      <c r="T131" s="5"/>
    </row>
    <row r="132" spans="1:20" s="67" customFormat="1" x14ac:dyDescent="0.2">
      <c r="A132" s="274"/>
      <c r="B132" s="274"/>
      <c r="C132" s="62"/>
      <c r="D132" s="62"/>
      <c r="E132" s="62"/>
      <c r="F132" s="63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4"/>
      <c r="S132" s="62"/>
      <c r="T132" s="5"/>
    </row>
    <row r="133" spans="1:20" s="67" customFormat="1" x14ac:dyDescent="0.2">
      <c r="A133" s="274"/>
      <c r="B133" s="274"/>
      <c r="C133" s="62"/>
      <c r="D133" s="62"/>
      <c r="E133" s="62"/>
      <c r="F133" s="63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4"/>
      <c r="S133" s="62"/>
      <c r="T133" s="5"/>
    </row>
    <row r="134" spans="1:20" s="67" customFormat="1" x14ac:dyDescent="0.2">
      <c r="A134" s="274"/>
      <c r="B134" s="274"/>
      <c r="C134" s="62"/>
      <c r="D134" s="62"/>
      <c r="E134" s="62"/>
      <c r="F134" s="63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4"/>
      <c r="S134" s="62"/>
      <c r="T134" s="5"/>
    </row>
    <row r="135" spans="1:20" s="67" customFormat="1" x14ac:dyDescent="0.2">
      <c r="A135" s="274"/>
      <c r="B135" s="274"/>
      <c r="C135" s="62"/>
      <c r="D135" s="62"/>
      <c r="E135" s="62"/>
      <c r="F135" s="63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4"/>
      <c r="S135" s="62"/>
      <c r="T135" s="5"/>
    </row>
    <row r="136" spans="1:20" s="67" customFormat="1" x14ac:dyDescent="0.2">
      <c r="A136" s="274"/>
      <c r="B136" s="274"/>
      <c r="C136" s="62"/>
      <c r="D136" s="62"/>
      <c r="E136" s="62"/>
      <c r="F136" s="63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4"/>
      <c r="S136" s="62"/>
      <c r="T136" s="5"/>
    </row>
    <row r="137" spans="1:20" s="67" customFormat="1" x14ac:dyDescent="0.2">
      <c r="A137" s="274"/>
      <c r="B137" s="274"/>
      <c r="C137" s="62"/>
      <c r="D137" s="62"/>
      <c r="E137" s="62"/>
      <c r="F137" s="63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4"/>
      <c r="S137" s="62"/>
      <c r="T137" s="5"/>
    </row>
    <row r="138" spans="1:20" s="67" customFormat="1" x14ac:dyDescent="0.2">
      <c r="A138" s="274"/>
      <c r="B138" s="274"/>
      <c r="C138" s="62"/>
      <c r="D138" s="62"/>
      <c r="E138" s="62"/>
      <c r="F138" s="63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4"/>
      <c r="S138" s="62"/>
      <c r="T138" s="5"/>
    </row>
    <row r="139" spans="1:20" s="67" customFormat="1" x14ac:dyDescent="0.2">
      <c r="A139" s="274"/>
      <c r="B139" s="274"/>
      <c r="C139" s="62"/>
      <c r="D139" s="62"/>
      <c r="E139" s="62"/>
      <c r="F139" s="63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4"/>
      <c r="S139" s="62"/>
      <c r="T139" s="5"/>
    </row>
    <row r="140" spans="1:20" s="67" customFormat="1" x14ac:dyDescent="0.2">
      <c r="A140" s="274"/>
      <c r="B140" s="274"/>
      <c r="C140" s="62"/>
      <c r="D140" s="62"/>
      <c r="E140" s="62"/>
      <c r="F140" s="63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4"/>
      <c r="S140" s="62"/>
      <c r="T140" s="5"/>
    </row>
    <row r="141" spans="1:20" s="67" customFormat="1" x14ac:dyDescent="0.2">
      <c r="A141" s="274"/>
      <c r="B141" s="274"/>
      <c r="C141" s="62"/>
      <c r="D141" s="62"/>
      <c r="E141" s="62"/>
      <c r="F141" s="63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4"/>
      <c r="S141" s="62"/>
      <c r="T141" s="5"/>
    </row>
    <row r="142" spans="1:20" s="67" customFormat="1" x14ac:dyDescent="0.2">
      <c r="A142" s="274"/>
      <c r="B142" s="274"/>
      <c r="C142" s="62"/>
      <c r="D142" s="62"/>
      <c r="E142" s="62"/>
      <c r="F142" s="63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4"/>
      <c r="S142" s="62"/>
      <c r="T142" s="5"/>
    </row>
    <row r="143" spans="1:20" s="67" customFormat="1" x14ac:dyDescent="0.2">
      <c r="A143" s="274"/>
      <c r="B143" s="274"/>
      <c r="C143" s="62"/>
      <c r="D143" s="62"/>
      <c r="E143" s="62"/>
      <c r="F143" s="63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4"/>
      <c r="S143" s="62"/>
      <c r="T143" s="5"/>
    </row>
    <row r="144" spans="1:20" s="67" customFormat="1" x14ac:dyDescent="0.2">
      <c r="A144" s="274"/>
      <c r="B144" s="274"/>
      <c r="C144" s="62"/>
      <c r="D144" s="62"/>
      <c r="E144" s="62"/>
      <c r="F144" s="63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4"/>
      <c r="S144" s="62"/>
      <c r="T144" s="5"/>
    </row>
    <row r="145" spans="1:20" s="67" customFormat="1" x14ac:dyDescent="0.2">
      <c r="A145" s="274"/>
      <c r="B145" s="274"/>
      <c r="C145" s="62"/>
      <c r="D145" s="62"/>
      <c r="E145" s="62"/>
      <c r="F145" s="63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4"/>
      <c r="S145" s="62"/>
      <c r="T145" s="5"/>
    </row>
    <row r="146" spans="1:20" s="67" customFormat="1" x14ac:dyDescent="0.2">
      <c r="A146" s="274"/>
      <c r="B146" s="274"/>
      <c r="C146" s="62"/>
      <c r="D146" s="62"/>
      <c r="E146" s="62"/>
      <c r="F146" s="63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4"/>
      <c r="S146" s="62"/>
      <c r="T146" s="5"/>
    </row>
    <row r="147" spans="1:20" s="67" customFormat="1" x14ac:dyDescent="0.2">
      <c r="A147" s="274"/>
      <c r="B147" s="274"/>
      <c r="C147" s="62"/>
      <c r="D147" s="62"/>
      <c r="E147" s="62"/>
      <c r="F147" s="63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4"/>
      <c r="S147" s="62"/>
      <c r="T147" s="5"/>
    </row>
    <row r="148" spans="1:20" s="67" customFormat="1" x14ac:dyDescent="0.2">
      <c r="A148" s="274"/>
      <c r="B148" s="274"/>
      <c r="C148" s="62"/>
      <c r="D148" s="62"/>
      <c r="E148" s="62"/>
      <c r="F148" s="63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4"/>
      <c r="S148" s="62"/>
      <c r="T148" s="5"/>
    </row>
    <row r="149" spans="1:20" s="67" customFormat="1" x14ac:dyDescent="0.2">
      <c r="A149" s="274"/>
      <c r="B149" s="274"/>
      <c r="C149" s="62"/>
      <c r="D149" s="62"/>
      <c r="E149" s="62"/>
      <c r="F149" s="63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4"/>
      <c r="S149" s="62"/>
      <c r="T149" s="5"/>
    </row>
    <row r="150" spans="1:20" s="67" customFormat="1" x14ac:dyDescent="0.2">
      <c r="A150" s="274"/>
      <c r="B150" s="274"/>
      <c r="C150" s="62"/>
      <c r="D150" s="62"/>
      <c r="E150" s="62"/>
      <c r="F150" s="63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4"/>
      <c r="S150" s="62"/>
      <c r="T150" s="5"/>
    </row>
    <row r="151" spans="1:20" s="67" customFormat="1" x14ac:dyDescent="0.2">
      <c r="A151" s="274"/>
      <c r="B151" s="274"/>
      <c r="C151" s="62"/>
      <c r="D151" s="62"/>
      <c r="E151" s="62"/>
      <c r="F151" s="63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4"/>
      <c r="S151" s="62"/>
      <c r="T151" s="5"/>
    </row>
    <row r="152" spans="1:20" s="67" customFormat="1" x14ac:dyDescent="0.2">
      <c r="A152" s="274"/>
      <c r="B152" s="274"/>
      <c r="C152" s="62"/>
      <c r="D152" s="62"/>
      <c r="E152" s="62"/>
      <c r="F152" s="63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4"/>
      <c r="S152" s="62"/>
      <c r="T152" s="5"/>
    </row>
    <row r="153" spans="1:20" s="67" customFormat="1" x14ac:dyDescent="0.2">
      <c r="A153" s="274"/>
      <c r="B153" s="274"/>
      <c r="C153" s="62"/>
      <c r="D153" s="62"/>
      <c r="E153" s="62"/>
      <c r="F153" s="63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4"/>
      <c r="S153" s="62"/>
      <c r="T153" s="5"/>
    </row>
    <row r="154" spans="1:20" s="67" customFormat="1" x14ac:dyDescent="0.2">
      <c r="A154" s="274"/>
      <c r="B154" s="274"/>
      <c r="C154" s="62"/>
      <c r="D154" s="62"/>
      <c r="E154" s="62"/>
      <c r="F154" s="63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4"/>
      <c r="S154" s="62"/>
      <c r="T154" s="5"/>
    </row>
    <row r="155" spans="1:20" s="67" customFormat="1" x14ac:dyDescent="0.2">
      <c r="A155" s="274"/>
      <c r="B155" s="274"/>
      <c r="C155" s="62"/>
      <c r="D155" s="62"/>
      <c r="E155" s="62"/>
      <c r="F155" s="63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4"/>
      <c r="S155" s="62"/>
      <c r="T155" s="5"/>
    </row>
    <row r="156" spans="1:20" s="67" customFormat="1" x14ac:dyDescent="0.2">
      <c r="A156" s="274"/>
      <c r="B156" s="274"/>
      <c r="C156" s="62"/>
      <c r="D156" s="62"/>
      <c r="E156" s="62"/>
      <c r="F156" s="63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4"/>
      <c r="S156" s="62"/>
      <c r="T156" s="5"/>
    </row>
    <row r="157" spans="1:20" s="67" customFormat="1" x14ac:dyDescent="0.2">
      <c r="A157" s="274"/>
      <c r="B157" s="274"/>
      <c r="C157" s="62"/>
      <c r="D157" s="62"/>
      <c r="E157" s="62"/>
      <c r="F157" s="63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4"/>
      <c r="S157" s="62"/>
      <c r="T157" s="5"/>
    </row>
    <row r="158" spans="1:20" s="67" customFormat="1" x14ac:dyDescent="0.2">
      <c r="A158" s="274"/>
      <c r="B158" s="274"/>
      <c r="C158" s="62"/>
      <c r="D158" s="62"/>
      <c r="E158" s="62"/>
      <c r="F158" s="63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4"/>
      <c r="S158" s="62"/>
      <c r="T158" s="5"/>
    </row>
    <row r="159" spans="1:20" s="67" customFormat="1" x14ac:dyDescent="0.2">
      <c r="A159" s="274"/>
      <c r="B159" s="274"/>
      <c r="C159" s="62"/>
      <c r="D159" s="62"/>
      <c r="E159" s="62"/>
      <c r="F159" s="63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4"/>
      <c r="S159" s="62"/>
      <c r="T159" s="5"/>
    </row>
    <row r="160" spans="1:20" s="67" customFormat="1" x14ac:dyDescent="0.2">
      <c r="A160" s="274"/>
      <c r="B160" s="274"/>
      <c r="C160" s="62"/>
      <c r="D160" s="62"/>
      <c r="E160" s="62"/>
      <c r="F160" s="63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4"/>
      <c r="S160" s="62"/>
      <c r="T160" s="5"/>
    </row>
    <row r="161" spans="1:20" s="67" customFormat="1" x14ac:dyDescent="0.2">
      <c r="A161" s="274"/>
      <c r="B161" s="274"/>
      <c r="C161" s="62"/>
      <c r="D161" s="62"/>
      <c r="E161" s="62"/>
      <c r="F161" s="63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4"/>
      <c r="S161" s="62"/>
      <c r="T161" s="5"/>
    </row>
    <row r="162" spans="1:20" s="67" customFormat="1" x14ac:dyDescent="0.2">
      <c r="A162" s="274"/>
      <c r="B162" s="274"/>
      <c r="C162" s="62"/>
      <c r="D162" s="62"/>
      <c r="E162" s="62"/>
      <c r="F162" s="63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4"/>
      <c r="S162" s="62"/>
      <c r="T162" s="5"/>
    </row>
    <row r="163" spans="1:20" s="67" customFormat="1" x14ac:dyDescent="0.2">
      <c r="A163" s="274"/>
      <c r="B163" s="274"/>
      <c r="C163" s="62"/>
      <c r="D163" s="62"/>
      <c r="E163" s="62"/>
      <c r="F163" s="63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4"/>
      <c r="S163" s="62"/>
      <c r="T163" s="5"/>
    </row>
    <row r="164" spans="1:20" s="67" customFormat="1" x14ac:dyDescent="0.2">
      <c r="A164" s="274"/>
      <c r="B164" s="274"/>
      <c r="C164" s="62"/>
      <c r="D164" s="62"/>
      <c r="E164" s="62"/>
      <c r="F164" s="63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4"/>
      <c r="S164" s="62"/>
      <c r="T164" s="5"/>
    </row>
    <row r="165" spans="1:20" s="67" customFormat="1" x14ac:dyDescent="0.2">
      <c r="A165" s="274"/>
      <c r="B165" s="274"/>
      <c r="C165" s="62"/>
      <c r="D165" s="62"/>
      <c r="E165" s="62"/>
      <c r="F165" s="63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4"/>
      <c r="S165" s="62"/>
      <c r="T165" s="5"/>
    </row>
    <row r="166" spans="1:20" s="67" customFormat="1" x14ac:dyDescent="0.2">
      <c r="A166" s="274"/>
      <c r="B166" s="274"/>
      <c r="C166" s="62"/>
      <c r="D166" s="62"/>
      <c r="E166" s="62"/>
      <c r="F166" s="63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4"/>
      <c r="S166" s="62"/>
      <c r="T166" s="5"/>
    </row>
    <row r="167" spans="1:20" s="67" customFormat="1" x14ac:dyDescent="0.2">
      <c r="A167" s="274"/>
      <c r="B167" s="274"/>
      <c r="C167" s="62"/>
      <c r="D167" s="62"/>
      <c r="E167" s="62"/>
      <c r="F167" s="63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4"/>
      <c r="S167" s="62"/>
      <c r="T167" s="5"/>
    </row>
    <row r="168" spans="1:20" s="67" customFormat="1" x14ac:dyDescent="0.2">
      <c r="A168" s="274"/>
      <c r="B168" s="274"/>
      <c r="C168" s="62"/>
      <c r="D168" s="62"/>
      <c r="E168" s="62"/>
      <c r="F168" s="63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4"/>
      <c r="S168" s="62"/>
      <c r="T168" s="5"/>
    </row>
    <row r="169" spans="1:20" s="67" customFormat="1" x14ac:dyDescent="0.2">
      <c r="A169" s="274"/>
      <c r="B169" s="274"/>
      <c r="C169" s="62"/>
      <c r="D169" s="62"/>
      <c r="E169" s="62"/>
      <c r="F169" s="63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4"/>
      <c r="S169" s="62"/>
      <c r="T169" s="5"/>
    </row>
    <row r="170" spans="1:20" s="67" customFormat="1" x14ac:dyDescent="0.2">
      <c r="A170" s="274"/>
      <c r="B170" s="274"/>
      <c r="C170" s="62"/>
      <c r="D170" s="62"/>
      <c r="E170" s="62"/>
      <c r="F170" s="63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4"/>
      <c r="S170" s="62"/>
      <c r="T170" s="5"/>
    </row>
    <row r="171" spans="1:20" s="67" customFormat="1" x14ac:dyDescent="0.2">
      <c r="A171" s="274"/>
      <c r="B171" s="274"/>
      <c r="C171" s="62"/>
      <c r="D171" s="62"/>
      <c r="E171" s="62"/>
      <c r="F171" s="63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4"/>
      <c r="S171" s="62"/>
      <c r="T171" s="5"/>
    </row>
    <row r="172" spans="1:20" s="67" customFormat="1" x14ac:dyDescent="0.2">
      <c r="A172" s="274"/>
      <c r="B172" s="274"/>
      <c r="C172" s="62"/>
      <c r="D172" s="62"/>
      <c r="E172" s="62"/>
      <c r="F172" s="63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4"/>
      <c r="S172" s="62"/>
      <c r="T172" s="5"/>
    </row>
    <row r="173" spans="1:20" s="67" customFormat="1" x14ac:dyDescent="0.2">
      <c r="A173" s="274"/>
      <c r="B173" s="274"/>
      <c r="C173" s="62"/>
      <c r="D173" s="62"/>
      <c r="E173" s="62"/>
      <c r="F173" s="63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4"/>
      <c r="S173" s="62"/>
      <c r="T173" s="5"/>
    </row>
    <row r="174" spans="1:20" s="67" customFormat="1" x14ac:dyDescent="0.2">
      <c r="A174" s="274"/>
      <c r="B174" s="274"/>
      <c r="C174" s="62"/>
      <c r="D174" s="62"/>
      <c r="E174" s="62"/>
      <c r="F174" s="63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4"/>
      <c r="S174" s="62"/>
      <c r="T174" s="5"/>
    </row>
    <row r="175" spans="1:20" s="67" customFormat="1" x14ac:dyDescent="0.2">
      <c r="A175" s="274"/>
      <c r="B175" s="274"/>
      <c r="C175" s="62"/>
      <c r="D175" s="62"/>
      <c r="E175" s="62"/>
      <c r="F175" s="63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4"/>
      <c r="S175" s="62"/>
      <c r="T175" s="5"/>
    </row>
    <row r="176" spans="1:20" s="67" customFormat="1" x14ac:dyDescent="0.2">
      <c r="A176" s="274"/>
      <c r="B176" s="274"/>
      <c r="C176" s="62"/>
      <c r="D176" s="62"/>
      <c r="E176" s="62"/>
      <c r="F176" s="63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4"/>
      <c r="S176" s="62"/>
      <c r="T176" s="5"/>
    </row>
    <row r="177" spans="1:20" s="67" customFormat="1" x14ac:dyDescent="0.2">
      <c r="A177" s="274"/>
      <c r="B177" s="274"/>
      <c r="C177" s="62"/>
      <c r="D177" s="62"/>
      <c r="E177" s="62"/>
      <c r="F177" s="63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4"/>
      <c r="S177" s="62"/>
      <c r="T177" s="5"/>
    </row>
    <row r="178" spans="1:20" s="67" customFormat="1" x14ac:dyDescent="0.2">
      <c r="A178" s="274"/>
      <c r="B178" s="274"/>
      <c r="C178" s="62"/>
      <c r="D178" s="62"/>
      <c r="E178" s="62"/>
      <c r="F178" s="63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4"/>
      <c r="S178" s="62"/>
      <c r="T178" s="5"/>
    </row>
    <row r="179" spans="1:20" s="67" customFormat="1" x14ac:dyDescent="0.2">
      <c r="A179" s="274"/>
      <c r="B179" s="274"/>
      <c r="C179" s="62"/>
      <c r="D179" s="62"/>
      <c r="E179" s="62"/>
      <c r="F179" s="63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4"/>
      <c r="S179" s="62"/>
      <c r="T179" s="5"/>
    </row>
    <row r="180" spans="1:20" s="67" customFormat="1" x14ac:dyDescent="0.2">
      <c r="A180" s="274"/>
      <c r="B180" s="274"/>
      <c r="C180" s="62"/>
      <c r="D180" s="62"/>
      <c r="E180" s="62"/>
      <c r="F180" s="63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4"/>
      <c r="S180" s="62"/>
      <c r="T180" s="5"/>
    </row>
    <row r="181" spans="1:20" s="67" customFormat="1" x14ac:dyDescent="0.2">
      <c r="A181" s="274"/>
      <c r="B181" s="274"/>
      <c r="C181" s="62"/>
      <c r="D181" s="62"/>
      <c r="E181" s="62"/>
      <c r="F181" s="63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4"/>
      <c r="S181" s="62"/>
      <c r="T181" s="5"/>
    </row>
    <row r="182" spans="1:20" s="67" customFormat="1" x14ac:dyDescent="0.2">
      <c r="A182" s="274"/>
      <c r="B182" s="274"/>
      <c r="C182" s="62"/>
      <c r="D182" s="62"/>
      <c r="E182" s="62"/>
      <c r="F182" s="63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4"/>
      <c r="S182" s="62"/>
      <c r="T182" s="5"/>
    </row>
    <row r="183" spans="1:20" s="67" customFormat="1" x14ac:dyDescent="0.2">
      <c r="A183" s="274"/>
      <c r="B183" s="274"/>
      <c r="C183" s="62"/>
      <c r="D183" s="62"/>
      <c r="E183" s="62"/>
      <c r="F183" s="63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4"/>
      <c r="S183" s="62"/>
      <c r="T183" s="5"/>
    </row>
    <row r="184" spans="1:20" s="67" customFormat="1" x14ac:dyDescent="0.2">
      <c r="A184" s="274"/>
      <c r="B184" s="274"/>
      <c r="C184" s="62"/>
      <c r="D184" s="62"/>
      <c r="E184" s="62"/>
      <c r="F184" s="63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4"/>
      <c r="S184" s="62"/>
      <c r="T184" s="5"/>
    </row>
    <row r="185" spans="1:20" s="67" customFormat="1" x14ac:dyDescent="0.2">
      <c r="A185" s="274"/>
      <c r="B185" s="274"/>
      <c r="C185" s="62"/>
      <c r="D185" s="62"/>
      <c r="E185" s="62"/>
      <c r="F185" s="63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4"/>
      <c r="S185" s="62"/>
      <c r="T185" s="5"/>
    </row>
    <row r="186" spans="1:20" s="67" customFormat="1" x14ac:dyDescent="0.2">
      <c r="A186" s="274"/>
      <c r="B186" s="274"/>
      <c r="C186" s="62"/>
      <c r="D186" s="62"/>
      <c r="E186" s="62"/>
      <c r="F186" s="63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4"/>
      <c r="S186" s="62"/>
      <c r="T186" s="5"/>
    </row>
    <row r="187" spans="1:20" s="67" customFormat="1" x14ac:dyDescent="0.2">
      <c r="A187" s="274"/>
      <c r="B187" s="274"/>
      <c r="C187" s="62"/>
      <c r="D187" s="62"/>
      <c r="E187" s="62"/>
      <c r="F187" s="63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4"/>
      <c r="S187" s="62"/>
      <c r="T187" s="5"/>
    </row>
    <row r="188" spans="1:20" s="67" customFormat="1" x14ac:dyDescent="0.2">
      <c r="A188" s="274"/>
      <c r="B188" s="274"/>
      <c r="C188" s="62"/>
      <c r="D188" s="62"/>
      <c r="E188" s="62"/>
      <c r="F188" s="63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4"/>
      <c r="S188" s="62"/>
      <c r="T188" s="5"/>
    </row>
    <row r="189" spans="1:20" s="67" customFormat="1" x14ac:dyDescent="0.2">
      <c r="A189" s="274"/>
      <c r="B189" s="274"/>
      <c r="C189" s="62"/>
      <c r="D189" s="62"/>
      <c r="E189" s="62"/>
      <c r="F189" s="63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4"/>
      <c r="S189" s="62"/>
      <c r="T189" s="5"/>
    </row>
    <row r="190" spans="1:20" s="67" customFormat="1" x14ac:dyDescent="0.2">
      <c r="A190" s="274"/>
      <c r="B190" s="274"/>
      <c r="C190" s="62"/>
      <c r="D190" s="62"/>
      <c r="E190" s="62"/>
      <c r="F190" s="63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4"/>
      <c r="S190" s="62"/>
      <c r="T190" s="5"/>
    </row>
    <row r="191" spans="1:20" s="67" customFormat="1" x14ac:dyDescent="0.2">
      <c r="A191" s="274"/>
      <c r="B191" s="274"/>
      <c r="C191" s="62"/>
      <c r="D191" s="62"/>
      <c r="E191" s="62"/>
      <c r="F191" s="63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4"/>
      <c r="S191" s="62"/>
      <c r="T191" s="5"/>
    </row>
    <row r="192" spans="1:20" s="67" customFormat="1" x14ac:dyDescent="0.2">
      <c r="A192" s="274"/>
      <c r="B192" s="274"/>
      <c r="C192" s="62"/>
      <c r="D192" s="62"/>
      <c r="E192" s="62"/>
      <c r="F192" s="63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4"/>
      <c r="S192" s="62"/>
      <c r="T192" s="5"/>
    </row>
    <row r="193" spans="1:20" s="67" customFormat="1" x14ac:dyDescent="0.2">
      <c r="A193" s="274"/>
      <c r="B193" s="274"/>
      <c r="C193" s="62"/>
      <c r="D193" s="62"/>
      <c r="E193" s="62"/>
      <c r="F193" s="63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4"/>
      <c r="S193" s="62"/>
      <c r="T193" s="5"/>
    </row>
    <row r="194" spans="1:20" s="67" customFormat="1" x14ac:dyDescent="0.2">
      <c r="A194" s="274"/>
      <c r="B194" s="274"/>
      <c r="C194" s="62"/>
      <c r="D194" s="62"/>
      <c r="E194" s="62"/>
      <c r="F194" s="63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4"/>
      <c r="S194" s="62"/>
      <c r="T194" s="5"/>
    </row>
    <row r="195" spans="1:20" s="67" customFormat="1" x14ac:dyDescent="0.2">
      <c r="A195" s="274"/>
      <c r="B195" s="274"/>
      <c r="C195" s="62"/>
      <c r="D195" s="62"/>
      <c r="E195" s="62"/>
      <c r="F195" s="63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4"/>
      <c r="S195" s="62"/>
      <c r="T195" s="5"/>
    </row>
    <row r="196" spans="1:20" s="67" customFormat="1" x14ac:dyDescent="0.2">
      <c r="A196" s="274"/>
      <c r="B196" s="274"/>
      <c r="C196" s="62"/>
      <c r="D196" s="62"/>
      <c r="E196" s="62"/>
      <c r="F196" s="63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4"/>
      <c r="S196" s="62"/>
      <c r="T196" s="5"/>
    </row>
    <row r="197" spans="1:20" s="67" customFormat="1" x14ac:dyDescent="0.2">
      <c r="A197" s="274"/>
      <c r="B197" s="274"/>
      <c r="C197" s="62"/>
      <c r="D197" s="62"/>
      <c r="E197" s="62"/>
      <c r="F197" s="63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4"/>
      <c r="S197" s="62"/>
      <c r="T197" s="5"/>
    </row>
    <row r="198" spans="1:20" s="67" customFormat="1" x14ac:dyDescent="0.2">
      <c r="A198" s="274"/>
      <c r="B198" s="274"/>
      <c r="C198" s="62"/>
      <c r="D198" s="62"/>
      <c r="E198" s="62"/>
      <c r="F198" s="63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4"/>
      <c r="S198" s="62"/>
      <c r="T198" s="5"/>
    </row>
    <row r="199" spans="1:20" s="67" customFormat="1" x14ac:dyDescent="0.2">
      <c r="A199" s="274"/>
      <c r="B199" s="274"/>
      <c r="C199" s="62"/>
      <c r="D199" s="62"/>
      <c r="E199" s="62"/>
      <c r="F199" s="63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4"/>
      <c r="S199" s="62"/>
      <c r="T199" s="5"/>
    </row>
    <row r="200" spans="1:20" s="67" customFormat="1" x14ac:dyDescent="0.2">
      <c r="A200" s="274"/>
      <c r="B200" s="274"/>
      <c r="C200" s="62"/>
      <c r="D200" s="62"/>
      <c r="E200" s="62"/>
      <c r="F200" s="63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4"/>
      <c r="S200" s="62"/>
      <c r="T200" s="5"/>
    </row>
    <row r="201" spans="1:20" s="67" customFormat="1" x14ac:dyDescent="0.2">
      <c r="A201" s="274"/>
      <c r="B201" s="274"/>
      <c r="C201" s="62"/>
      <c r="D201" s="62"/>
      <c r="E201" s="62"/>
      <c r="F201" s="63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4"/>
      <c r="S201" s="62"/>
      <c r="T201" s="5"/>
    </row>
    <row r="202" spans="1:20" s="67" customFormat="1" x14ac:dyDescent="0.2">
      <c r="A202" s="274"/>
      <c r="B202" s="274"/>
      <c r="C202" s="62"/>
      <c r="D202" s="62"/>
      <c r="E202" s="62"/>
      <c r="F202" s="63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4"/>
      <c r="S202" s="62"/>
      <c r="T202" s="5"/>
    </row>
    <row r="203" spans="1:20" s="67" customFormat="1" x14ac:dyDescent="0.2">
      <c r="A203" s="274"/>
      <c r="B203" s="274"/>
      <c r="C203" s="62"/>
      <c r="D203" s="62"/>
      <c r="E203" s="62"/>
      <c r="F203" s="63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4"/>
      <c r="S203" s="62"/>
      <c r="T203" s="5"/>
    </row>
    <row r="204" spans="1:20" s="67" customFormat="1" x14ac:dyDescent="0.2">
      <c r="A204" s="274"/>
      <c r="B204" s="274"/>
      <c r="C204" s="62"/>
      <c r="D204" s="62"/>
      <c r="E204" s="62"/>
      <c r="F204" s="63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4"/>
      <c r="S204" s="62"/>
      <c r="T204" s="5"/>
    </row>
    <row r="205" spans="1:20" s="67" customFormat="1" x14ac:dyDescent="0.2">
      <c r="A205" s="274"/>
      <c r="B205" s="274"/>
      <c r="C205" s="62"/>
      <c r="D205" s="62"/>
      <c r="E205" s="62"/>
      <c r="F205" s="63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4"/>
      <c r="S205" s="62"/>
      <c r="T205" s="5"/>
    </row>
    <row r="206" spans="1:20" s="67" customFormat="1" x14ac:dyDescent="0.2">
      <c r="A206" s="274"/>
      <c r="B206" s="274"/>
      <c r="C206" s="62"/>
      <c r="D206" s="62"/>
      <c r="E206" s="62"/>
      <c r="F206" s="63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4"/>
      <c r="S206" s="62"/>
      <c r="T206" s="5"/>
    </row>
    <row r="207" spans="1:20" s="67" customFormat="1" x14ac:dyDescent="0.2">
      <c r="A207" s="274"/>
      <c r="B207" s="274"/>
      <c r="C207" s="62"/>
      <c r="D207" s="62"/>
      <c r="E207" s="62"/>
      <c r="F207" s="63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4"/>
      <c r="S207" s="62"/>
      <c r="T207" s="5"/>
    </row>
    <row r="208" spans="1:20" s="67" customFormat="1" x14ac:dyDescent="0.2">
      <c r="A208" s="274"/>
      <c r="B208" s="274"/>
      <c r="C208" s="62"/>
      <c r="D208" s="62"/>
      <c r="E208" s="62"/>
      <c r="F208" s="63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4"/>
      <c r="S208" s="62"/>
      <c r="T208" s="5"/>
    </row>
    <row r="209" spans="1:20" s="67" customFormat="1" x14ac:dyDescent="0.2">
      <c r="A209" s="274"/>
      <c r="B209" s="274"/>
      <c r="C209" s="62"/>
      <c r="D209" s="62"/>
      <c r="E209" s="62"/>
      <c r="F209" s="63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4"/>
      <c r="S209" s="62"/>
      <c r="T209" s="5"/>
    </row>
    <row r="210" spans="1:20" s="67" customFormat="1" x14ac:dyDescent="0.2">
      <c r="A210" s="274"/>
      <c r="B210" s="274"/>
      <c r="C210" s="62"/>
      <c r="D210" s="62"/>
      <c r="E210" s="62"/>
      <c r="F210" s="63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4"/>
      <c r="S210" s="62"/>
      <c r="T210" s="5"/>
    </row>
    <row r="211" spans="1:20" s="67" customFormat="1" x14ac:dyDescent="0.2">
      <c r="A211" s="274"/>
      <c r="B211" s="274"/>
      <c r="C211" s="62"/>
      <c r="D211" s="62"/>
      <c r="E211" s="62"/>
      <c r="F211" s="63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4"/>
      <c r="S211" s="62"/>
      <c r="T211" s="5"/>
    </row>
    <row r="212" spans="1:20" s="67" customFormat="1" x14ac:dyDescent="0.2">
      <c r="A212" s="274"/>
      <c r="B212" s="274"/>
      <c r="C212" s="62"/>
      <c r="D212" s="62"/>
      <c r="E212" s="62"/>
      <c r="F212" s="63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4"/>
      <c r="S212" s="62"/>
      <c r="T212" s="5"/>
    </row>
    <row r="213" spans="1:20" s="67" customFormat="1" x14ac:dyDescent="0.2">
      <c r="A213" s="274"/>
      <c r="B213" s="274"/>
      <c r="C213" s="62"/>
      <c r="D213" s="62"/>
      <c r="E213" s="62"/>
      <c r="F213" s="63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4"/>
      <c r="S213" s="62"/>
      <c r="T213" s="5"/>
    </row>
    <row r="214" spans="1:20" s="67" customFormat="1" x14ac:dyDescent="0.2">
      <c r="A214" s="274"/>
      <c r="B214" s="274"/>
      <c r="C214" s="62"/>
      <c r="D214" s="62"/>
      <c r="E214" s="62"/>
      <c r="F214" s="63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4"/>
      <c r="S214" s="62"/>
      <c r="T214" s="5"/>
    </row>
    <row r="215" spans="1:20" s="67" customFormat="1" x14ac:dyDescent="0.2">
      <c r="A215" s="274"/>
      <c r="B215" s="274"/>
      <c r="C215" s="62"/>
      <c r="D215" s="62"/>
      <c r="E215" s="62"/>
      <c r="F215" s="63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4"/>
      <c r="S215" s="62"/>
      <c r="T215" s="5"/>
    </row>
    <row r="216" spans="1:20" s="67" customFormat="1" x14ac:dyDescent="0.2">
      <c r="A216" s="274"/>
      <c r="B216" s="274"/>
      <c r="C216" s="62"/>
      <c r="D216" s="62"/>
      <c r="E216" s="62"/>
      <c r="F216" s="63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4"/>
      <c r="S216" s="62"/>
      <c r="T216" s="5"/>
    </row>
    <row r="217" spans="1:20" s="67" customFormat="1" x14ac:dyDescent="0.2">
      <c r="A217" s="274"/>
      <c r="B217" s="274"/>
      <c r="C217" s="62"/>
      <c r="D217" s="62"/>
      <c r="E217" s="62"/>
      <c r="F217" s="63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4"/>
      <c r="S217" s="62"/>
      <c r="T217" s="5"/>
    </row>
    <row r="218" spans="1:20" s="67" customFormat="1" x14ac:dyDescent="0.2">
      <c r="A218" s="274"/>
      <c r="B218" s="274"/>
      <c r="C218" s="62"/>
      <c r="D218" s="62"/>
      <c r="E218" s="62"/>
      <c r="F218" s="63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4"/>
      <c r="S218" s="62"/>
      <c r="T218" s="5"/>
    </row>
    <row r="219" spans="1:20" s="67" customFormat="1" x14ac:dyDescent="0.2">
      <c r="A219" s="274"/>
      <c r="B219" s="274"/>
      <c r="C219" s="62"/>
      <c r="D219" s="62"/>
      <c r="E219" s="62"/>
      <c r="F219" s="63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4"/>
      <c r="S219" s="62"/>
      <c r="T219" s="5"/>
    </row>
    <row r="220" spans="1:20" s="67" customFormat="1" x14ac:dyDescent="0.2">
      <c r="A220" s="274"/>
      <c r="B220" s="274"/>
      <c r="C220" s="62"/>
      <c r="D220" s="62"/>
      <c r="E220" s="62"/>
      <c r="F220" s="63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4"/>
      <c r="S220" s="62"/>
      <c r="T220" s="5"/>
    </row>
    <row r="221" spans="1:20" s="67" customFormat="1" x14ac:dyDescent="0.2">
      <c r="A221" s="274"/>
      <c r="B221" s="274"/>
      <c r="C221" s="62"/>
      <c r="D221" s="62"/>
      <c r="E221" s="62"/>
      <c r="F221" s="63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4"/>
      <c r="S221" s="62"/>
      <c r="T221" s="5"/>
    </row>
    <row r="222" spans="1:20" s="67" customFormat="1" x14ac:dyDescent="0.2">
      <c r="A222" s="274"/>
      <c r="B222" s="274"/>
      <c r="C222" s="62"/>
      <c r="D222" s="62"/>
      <c r="E222" s="62"/>
      <c r="F222" s="63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4"/>
      <c r="S222" s="62"/>
      <c r="T222" s="5"/>
    </row>
    <row r="223" spans="1:20" s="67" customFormat="1" x14ac:dyDescent="0.2">
      <c r="A223" s="274"/>
      <c r="B223" s="274"/>
      <c r="C223" s="62"/>
      <c r="D223" s="62"/>
      <c r="E223" s="62"/>
      <c r="F223" s="63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4"/>
      <c r="S223" s="62"/>
      <c r="T223" s="5"/>
    </row>
    <row r="224" spans="1:20" s="67" customFormat="1" x14ac:dyDescent="0.2">
      <c r="A224" s="274"/>
      <c r="B224" s="274"/>
      <c r="C224" s="62"/>
      <c r="D224" s="62"/>
      <c r="E224" s="62"/>
      <c r="F224" s="63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4"/>
      <c r="S224" s="62"/>
      <c r="T224" s="5"/>
    </row>
    <row r="225" spans="1:20" s="67" customFormat="1" x14ac:dyDescent="0.2">
      <c r="A225" s="274"/>
      <c r="B225" s="274"/>
      <c r="C225" s="62"/>
      <c r="D225" s="62"/>
      <c r="E225" s="62"/>
      <c r="F225" s="63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4"/>
      <c r="S225" s="62"/>
      <c r="T225" s="5"/>
    </row>
    <row r="226" spans="1:20" s="67" customFormat="1" x14ac:dyDescent="0.2">
      <c r="A226" s="274"/>
      <c r="B226" s="274"/>
      <c r="C226" s="62"/>
      <c r="D226" s="62"/>
      <c r="E226" s="62"/>
      <c r="F226" s="63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4"/>
      <c r="S226" s="62"/>
      <c r="T226" s="5"/>
    </row>
    <row r="227" spans="1:20" s="67" customFormat="1" x14ac:dyDescent="0.2">
      <c r="A227" s="274"/>
      <c r="B227" s="274"/>
      <c r="C227" s="62"/>
      <c r="D227" s="62"/>
      <c r="E227" s="62"/>
      <c r="F227" s="63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4"/>
      <c r="S227" s="62"/>
      <c r="T227" s="5"/>
    </row>
    <row r="228" spans="1:20" s="67" customFormat="1" x14ac:dyDescent="0.2">
      <c r="A228" s="274"/>
      <c r="B228" s="274"/>
      <c r="C228" s="62"/>
      <c r="D228" s="62"/>
      <c r="E228" s="62"/>
      <c r="F228" s="63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4"/>
      <c r="S228" s="62"/>
      <c r="T228" s="5"/>
    </row>
    <row r="229" spans="1:20" s="67" customFormat="1" x14ac:dyDescent="0.2">
      <c r="A229" s="274"/>
      <c r="B229" s="274"/>
      <c r="C229" s="62"/>
      <c r="D229" s="62"/>
      <c r="E229" s="62"/>
      <c r="F229" s="63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4"/>
      <c r="S229" s="62"/>
      <c r="T229" s="5"/>
    </row>
    <row r="230" spans="1:20" s="67" customFormat="1" x14ac:dyDescent="0.2">
      <c r="A230" s="274"/>
      <c r="B230" s="274"/>
      <c r="C230" s="62"/>
      <c r="D230" s="62"/>
      <c r="E230" s="62"/>
      <c r="F230" s="63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4"/>
      <c r="S230" s="62"/>
      <c r="T230" s="5"/>
    </row>
    <row r="231" spans="1:20" s="67" customFormat="1" x14ac:dyDescent="0.2">
      <c r="A231" s="274"/>
      <c r="B231" s="274"/>
      <c r="C231" s="62"/>
      <c r="D231" s="62"/>
      <c r="E231" s="62"/>
      <c r="F231" s="63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4"/>
      <c r="S231" s="62"/>
      <c r="T231" s="5"/>
    </row>
    <row r="232" spans="1:20" s="67" customFormat="1" x14ac:dyDescent="0.2">
      <c r="A232" s="274"/>
      <c r="B232" s="274"/>
      <c r="C232" s="62"/>
      <c r="D232" s="62"/>
      <c r="E232" s="62"/>
      <c r="F232" s="63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4"/>
      <c r="S232" s="62"/>
      <c r="T232" s="5"/>
    </row>
    <row r="233" spans="1:20" s="67" customFormat="1" x14ac:dyDescent="0.2">
      <c r="A233" s="274"/>
      <c r="B233" s="274"/>
      <c r="C233" s="62"/>
      <c r="D233" s="62"/>
      <c r="E233" s="62"/>
      <c r="F233" s="63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4"/>
      <c r="S233" s="62"/>
      <c r="T233" s="5"/>
    </row>
    <row r="234" spans="1:20" s="67" customFormat="1" x14ac:dyDescent="0.2">
      <c r="A234" s="274"/>
      <c r="B234" s="274"/>
      <c r="C234" s="62"/>
      <c r="D234" s="62"/>
      <c r="E234" s="62"/>
      <c r="F234" s="63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4"/>
      <c r="S234" s="62"/>
      <c r="T234" s="5"/>
    </row>
    <row r="235" spans="1:20" s="67" customFormat="1" x14ac:dyDescent="0.2">
      <c r="A235" s="274"/>
      <c r="B235" s="274"/>
      <c r="C235" s="62"/>
      <c r="D235" s="62"/>
      <c r="E235" s="62"/>
      <c r="F235" s="63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4"/>
      <c r="S235" s="62"/>
      <c r="T235" s="5"/>
    </row>
    <row r="236" spans="1:20" s="67" customFormat="1" x14ac:dyDescent="0.2">
      <c r="A236" s="274"/>
      <c r="B236" s="274"/>
      <c r="C236" s="62"/>
      <c r="D236" s="62"/>
      <c r="E236" s="62"/>
      <c r="F236" s="63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4"/>
      <c r="S236" s="62"/>
      <c r="T236" s="5"/>
    </row>
    <row r="237" spans="1:20" s="67" customFormat="1" x14ac:dyDescent="0.2">
      <c r="A237" s="274"/>
      <c r="B237" s="274"/>
      <c r="C237" s="62"/>
      <c r="D237" s="62"/>
      <c r="E237" s="62"/>
      <c r="F237" s="63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4"/>
      <c r="S237" s="62"/>
      <c r="T237" s="5"/>
    </row>
    <row r="238" spans="1:20" s="67" customFormat="1" x14ac:dyDescent="0.2">
      <c r="A238" s="274"/>
      <c r="B238" s="274"/>
      <c r="C238" s="62"/>
      <c r="D238" s="62"/>
      <c r="E238" s="62"/>
      <c r="F238" s="63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4"/>
      <c r="S238" s="62"/>
      <c r="T238" s="5"/>
    </row>
    <row r="239" spans="1:20" s="67" customFormat="1" x14ac:dyDescent="0.2">
      <c r="A239" s="274"/>
      <c r="B239" s="274"/>
      <c r="C239" s="62"/>
      <c r="D239" s="62"/>
      <c r="E239" s="62"/>
      <c r="F239" s="63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4"/>
      <c r="S239" s="62"/>
      <c r="T239" s="5"/>
    </row>
    <row r="240" spans="1:20" s="67" customFormat="1" x14ac:dyDescent="0.2">
      <c r="A240" s="274"/>
      <c r="B240" s="274"/>
      <c r="C240" s="62"/>
      <c r="D240" s="62"/>
      <c r="E240" s="62"/>
      <c r="F240" s="63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4"/>
      <c r="S240" s="62"/>
      <c r="T240" s="5"/>
    </row>
    <row r="241" spans="1:20" s="67" customFormat="1" x14ac:dyDescent="0.2">
      <c r="A241" s="274"/>
      <c r="B241" s="274"/>
      <c r="C241" s="62"/>
      <c r="D241" s="62"/>
      <c r="E241" s="62"/>
      <c r="F241" s="63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4"/>
      <c r="S241" s="62"/>
      <c r="T241" s="5"/>
    </row>
    <row r="242" spans="1:20" s="67" customFormat="1" x14ac:dyDescent="0.2">
      <c r="A242" s="274"/>
      <c r="B242" s="274"/>
      <c r="C242" s="62"/>
      <c r="D242" s="62"/>
      <c r="E242" s="62"/>
      <c r="F242" s="63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4"/>
      <c r="S242" s="62"/>
      <c r="T242" s="5"/>
    </row>
    <row r="243" spans="1:20" s="67" customFormat="1" x14ac:dyDescent="0.2">
      <c r="A243" s="274"/>
      <c r="B243" s="274"/>
      <c r="C243" s="62"/>
      <c r="D243" s="62"/>
      <c r="E243" s="62"/>
      <c r="F243" s="63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4"/>
      <c r="S243" s="62"/>
      <c r="T243" s="5"/>
    </row>
    <row r="244" spans="1:20" s="67" customFormat="1" x14ac:dyDescent="0.2">
      <c r="A244" s="274"/>
      <c r="B244" s="274"/>
      <c r="C244" s="62"/>
      <c r="D244" s="62"/>
      <c r="E244" s="62"/>
      <c r="F244" s="63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4"/>
      <c r="S244" s="62"/>
      <c r="T244" s="5"/>
    </row>
    <row r="245" spans="1:20" s="67" customFormat="1" x14ac:dyDescent="0.2">
      <c r="A245" s="274"/>
      <c r="B245" s="274"/>
      <c r="C245" s="62"/>
      <c r="D245" s="62"/>
      <c r="E245" s="62"/>
      <c r="F245" s="63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4"/>
      <c r="S245" s="62"/>
      <c r="T245" s="5"/>
    </row>
    <row r="246" spans="1:20" s="67" customFormat="1" x14ac:dyDescent="0.2">
      <c r="A246" s="274"/>
      <c r="B246" s="274"/>
      <c r="C246" s="62"/>
      <c r="D246" s="62"/>
      <c r="E246" s="62"/>
      <c r="F246" s="63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4"/>
      <c r="S246" s="62"/>
      <c r="T246" s="5"/>
    </row>
    <row r="247" spans="1:20" s="67" customFormat="1" x14ac:dyDescent="0.2">
      <c r="A247" s="274"/>
      <c r="B247" s="274"/>
      <c r="C247" s="62"/>
      <c r="D247" s="62"/>
      <c r="E247" s="62"/>
      <c r="F247" s="63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4"/>
      <c r="S247" s="62"/>
      <c r="T247" s="5"/>
    </row>
    <row r="248" spans="1:20" s="67" customFormat="1" x14ac:dyDescent="0.2">
      <c r="A248" s="274"/>
      <c r="B248" s="274"/>
      <c r="C248" s="62"/>
      <c r="D248" s="62"/>
      <c r="E248" s="62"/>
      <c r="F248" s="63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4"/>
      <c r="S248" s="62"/>
      <c r="T248" s="5"/>
    </row>
    <row r="249" spans="1:20" s="67" customFormat="1" x14ac:dyDescent="0.2">
      <c r="A249" s="274"/>
      <c r="B249" s="274"/>
      <c r="C249" s="62"/>
      <c r="D249" s="62"/>
      <c r="E249" s="62"/>
      <c r="F249" s="63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4"/>
      <c r="S249" s="62"/>
      <c r="T249" s="5"/>
    </row>
    <row r="250" spans="1:20" s="67" customFormat="1" x14ac:dyDescent="0.2">
      <c r="A250" s="274"/>
      <c r="B250" s="274"/>
      <c r="C250" s="62"/>
      <c r="D250" s="62"/>
      <c r="E250" s="62"/>
      <c r="F250" s="63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4"/>
      <c r="S250" s="62"/>
      <c r="T250" s="5"/>
    </row>
    <row r="251" spans="1:20" s="67" customFormat="1" x14ac:dyDescent="0.2">
      <c r="A251" s="274"/>
      <c r="B251" s="274"/>
      <c r="C251" s="62"/>
      <c r="D251" s="62"/>
      <c r="E251" s="62"/>
      <c r="F251" s="63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4"/>
      <c r="S251" s="62"/>
      <c r="T251" s="5"/>
    </row>
    <row r="252" spans="1:20" s="67" customFormat="1" x14ac:dyDescent="0.2">
      <c r="A252" s="274"/>
      <c r="B252" s="274"/>
      <c r="C252" s="62"/>
      <c r="D252" s="62"/>
      <c r="E252" s="62"/>
      <c r="F252" s="63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4"/>
      <c r="S252" s="62"/>
      <c r="T252" s="5"/>
    </row>
    <row r="253" spans="1:20" s="67" customFormat="1" x14ac:dyDescent="0.2">
      <c r="A253" s="274"/>
      <c r="B253" s="274"/>
      <c r="C253" s="62"/>
      <c r="D253" s="62"/>
      <c r="E253" s="62"/>
      <c r="F253" s="63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4"/>
      <c r="S253" s="62"/>
      <c r="T253" s="5"/>
    </row>
    <row r="254" spans="1:20" s="67" customFormat="1" x14ac:dyDescent="0.2">
      <c r="A254" s="274"/>
      <c r="B254" s="274"/>
      <c r="C254" s="62"/>
      <c r="D254" s="62"/>
      <c r="E254" s="62"/>
      <c r="F254" s="63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4"/>
      <c r="S254" s="62"/>
      <c r="T254" s="5"/>
    </row>
    <row r="255" spans="1:20" s="67" customFormat="1" x14ac:dyDescent="0.2">
      <c r="A255" s="274"/>
      <c r="B255" s="274"/>
      <c r="C255" s="62"/>
      <c r="D255" s="62"/>
      <c r="E255" s="62"/>
      <c r="F255" s="63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4"/>
      <c r="S255" s="62"/>
      <c r="T255" s="5"/>
    </row>
    <row r="256" spans="1:20" s="67" customFormat="1" x14ac:dyDescent="0.2">
      <c r="A256" s="274"/>
      <c r="B256" s="274"/>
      <c r="C256" s="62"/>
      <c r="D256" s="62"/>
      <c r="E256" s="62"/>
      <c r="F256" s="63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4"/>
      <c r="S256" s="62"/>
      <c r="T256" s="5"/>
    </row>
    <row r="257" spans="1:20" s="67" customFormat="1" x14ac:dyDescent="0.2">
      <c r="A257" s="274"/>
      <c r="B257" s="274"/>
      <c r="C257" s="62"/>
      <c r="D257" s="62"/>
      <c r="E257" s="62"/>
      <c r="F257" s="63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4"/>
      <c r="S257" s="62"/>
      <c r="T257" s="5"/>
    </row>
    <row r="258" spans="1:20" s="67" customFormat="1" x14ac:dyDescent="0.2">
      <c r="A258" s="274"/>
      <c r="B258" s="274"/>
      <c r="C258" s="62"/>
      <c r="D258" s="62"/>
      <c r="E258" s="62"/>
      <c r="F258" s="63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4"/>
      <c r="S258" s="62"/>
      <c r="T258" s="5"/>
    </row>
    <row r="259" spans="1:20" s="67" customFormat="1" x14ac:dyDescent="0.2">
      <c r="A259" s="274"/>
      <c r="B259" s="274"/>
      <c r="C259" s="62"/>
      <c r="D259" s="62"/>
      <c r="E259" s="62"/>
      <c r="F259" s="63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4"/>
      <c r="S259" s="62"/>
      <c r="T259" s="5"/>
    </row>
    <row r="260" spans="1:20" s="67" customFormat="1" x14ac:dyDescent="0.2">
      <c r="A260" s="274"/>
      <c r="B260" s="274"/>
      <c r="C260" s="62"/>
      <c r="D260" s="62"/>
      <c r="E260" s="62"/>
      <c r="F260" s="63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4"/>
      <c r="S260" s="62"/>
      <c r="T260" s="5"/>
    </row>
    <row r="261" spans="1:20" s="67" customFormat="1" x14ac:dyDescent="0.2">
      <c r="A261" s="274"/>
      <c r="B261" s="274"/>
      <c r="C261" s="62"/>
      <c r="D261" s="62"/>
      <c r="E261" s="62"/>
      <c r="F261" s="63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4"/>
      <c r="S261" s="62"/>
      <c r="T261" s="5"/>
    </row>
    <row r="262" spans="1:20" s="67" customFormat="1" x14ac:dyDescent="0.2">
      <c r="A262" s="274"/>
      <c r="B262" s="274"/>
      <c r="C262" s="62"/>
      <c r="D262" s="62"/>
      <c r="E262" s="62"/>
      <c r="F262" s="63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4"/>
      <c r="S262" s="62"/>
      <c r="T262" s="5"/>
    </row>
    <row r="263" spans="1:20" s="67" customFormat="1" x14ac:dyDescent="0.2">
      <c r="A263" s="274"/>
      <c r="B263" s="274"/>
      <c r="C263" s="62"/>
      <c r="D263" s="62"/>
      <c r="E263" s="62"/>
      <c r="F263" s="63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4"/>
      <c r="S263" s="62"/>
      <c r="T263" s="5"/>
    </row>
    <row r="264" spans="1:20" s="67" customFormat="1" x14ac:dyDescent="0.2">
      <c r="A264" s="274"/>
      <c r="B264" s="274"/>
      <c r="C264" s="62"/>
      <c r="D264" s="62"/>
      <c r="E264" s="62"/>
      <c r="F264" s="63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4"/>
      <c r="S264" s="62"/>
      <c r="T264" s="5"/>
    </row>
    <row r="265" spans="1:20" s="67" customFormat="1" x14ac:dyDescent="0.2">
      <c r="A265" s="274"/>
      <c r="B265" s="274"/>
      <c r="C265" s="62"/>
      <c r="D265" s="62"/>
      <c r="E265" s="62"/>
      <c r="F265" s="63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4"/>
      <c r="S265" s="62"/>
      <c r="T265" s="5"/>
    </row>
    <row r="266" spans="1:20" s="67" customFormat="1" x14ac:dyDescent="0.2">
      <c r="A266" s="274"/>
      <c r="B266" s="274"/>
      <c r="C266" s="62"/>
      <c r="D266" s="62"/>
      <c r="E266" s="62"/>
      <c r="F266" s="63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4"/>
      <c r="S266" s="62"/>
      <c r="T266" s="5"/>
    </row>
    <row r="267" spans="1:20" s="67" customFormat="1" x14ac:dyDescent="0.2">
      <c r="A267" s="274"/>
      <c r="B267" s="274"/>
      <c r="C267" s="62"/>
      <c r="D267" s="62"/>
      <c r="E267" s="62"/>
      <c r="F267" s="63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4"/>
      <c r="S267" s="62"/>
      <c r="T267" s="5"/>
    </row>
    <row r="268" spans="1:20" s="67" customFormat="1" x14ac:dyDescent="0.2">
      <c r="A268" s="274"/>
      <c r="B268" s="274"/>
      <c r="C268" s="62"/>
      <c r="D268" s="62"/>
      <c r="E268" s="62"/>
      <c r="F268" s="63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4"/>
      <c r="S268" s="62"/>
      <c r="T268" s="5"/>
    </row>
    <row r="269" spans="1:20" s="67" customFormat="1" x14ac:dyDescent="0.2">
      <c r="A269" s="274"/>
      <c r="B269" s="274"/>
      <c r="C269" s="62"/>
      <c r="D269" s="62"/>
      <c r="E269" s="62"/>
      <c r="F269" s="63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4"/>
      <c r="S269" s="62"/>
      <c r="T269" s="5"/>
    </row>
    <row r="270" spans="1:20" s="67" customFormat="1" x14ac:dyDescent="0.2">
      <c r="A270" s="274"/>
      <c r="B270" s="274"/>
      <c r="C270" s="62"/>
      <c r="D270" s="62"/>
      <c r="E270" s="62"/>
      <c r="F270" s="63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4"/>
      <c r="S270" s="62"/>
      <c r="T270" s="5"/>
    </row>
    <row r="271" spans="1:20" s="67" customFormat="1" x14ac:dyDescent="0.2">
      <c r="A271" s="274"/>
      <c r="B271" s="274"/>
      <c r="C271" s="62"/>
      <c r="D271" s="62"/>
      <c r="E271" s="62"/>
      <c r="F271" s="63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4"/>
      <c r="S271" s="62"/>
      <c r="T271" s="5"/>
    </row>
    <row r="272" spans="1:20" s="67" customFormat="1" x14ac:dyDescent="0.2">
      <c r="A272" s="274"/>
      <c r="B272" s="274"/>
      <c r="C272" s="62"/>
      <c r="D272" s="62"/>
      <c r="E272" s="62"/>
      <c r="F272" s="63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4"/>
      <c r="S272" s="62"/>
      <c r="T272" s="5"/>
    </row>
    <row r="273" spans="1:20" s="67" customFormat="1" x14ac:dyDescent="0.2">
      <c r="A273" s="274"/>
      <c r="B273" s="274"/>
      <c r="C273" s="62"/>
      <c r="D273" s="62"/>
      <c r="E273" s="62"/>
      <c r="F273" s="63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4"/>
      <c r="S273" s="62"/>
      <c r="T273" s="5"/>
    </row>
    <row r="274" spans="1:20" s="67" customFormat="1" x14ac:dyDescent="0.2">
      <c r="A274" s="274"/>
      <c r="B274" s="274"/>
      <c r="C274" s="62"/>
      <c r="D274" s="62"/>
      <c r="E274" s="62"/>
      <c r="F274" s="63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4"/>
      <c r="S274" s="62"/>
      <c r="T274" s="5"/>
    </row>
    <row r="275" spans="1:20" s="67" customFormat="1" x14ac:dyDescent="0.2">
      <c r="A275" s="274"/>
      <c r="B275" s="274"/>
      <c r="C275" s="62"/>
      <c r="D275" s="62"/>
      <c r="E275" s="62"/>
      <c r="F275" s="63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4"/>
      <c r="S275" s="62"/>
      <c r="T275" s="5"/>
    </row>
    <row r="276" spans="1:20" s="67" customFormat="1" x14ac:dyDescent="0.2">
      <c r="A276" s="274"/>
      <c r="B276" s="274"/>
      <c r="C276" s="62"/>
      <c r="D276" s="62"/>
      <c r="E276" s="62"/>
      <c r="F276" s="63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4"/>
      <c r="S276" s="62"/>
      <c r="T276" s="5"/>
    </row>
    <row r="277" spans="1:20" s="67" customFormat="1" x14ac:dyDescent="0.2">
      <c r="A277" s="274"/>
      <c r="B277" s="274"/>
      <c r="C277" s="62"/>
      <c r="D277" s="62"/>
      <c r="E277" s="62"/>
      <c r="F277" s="63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4"/>
      <c r="S277" s="62"/>
      <c r="T277" s="5"/>
    </row>
    <row r="278" spans="1:20" s="67" customFormat="1" x14ac:dyDescent="0.2">
      <c r="A278" s="274"/>
      <c r="B278" s="274"/>
      <c r="C278" s="62"/>
      <c r="D278" s="62"/>
      <c r="E278" s="62"/>
      <c r="F278" s="63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4"/>
      <c r="S278" s="62"/>
      <c r="T278" s="5"/>
    </row>
    <row r="279" spans="1:20" s="67" customFormat="1" x14ac:dyDescent="0.2">
      <c r="A279" s="274"/>
      <c r="B279" s="274"/>
      <c r="C279" s="62"/>
      <c r="D279" s="62"/>
      <c r="E279" s="62"/>
      <c r="F279" s="63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4"/>
      <c r="S279" s="62"/>
      <c r="T279" s="5"/>
    </row>
    <row r="280" spans="1:20" s="67" customFormat="1" x14ac:dyDescent="0.2">
      <c r="A280" s="274"/>
      <c r="B280" s="274"/>
      <c r="C280" s="62"/>
      <c r="D280" s="62"/>
      <c r="E280" s="62"/>
      <c r="F280" s="63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4"/>
      <c r="S280" s="62"/>
      <c r="T280" s="5"/>
    </row>
    <row r="281" spans="1:20" s="67" customFormat="1" x14ac:dyDescent="0.2">
      <c r="A281" s="274"/>
      <c r="B281" s="274"/>
      <c r="C281" s="62"/>
      <c r="D281" s="62"/>
      <c r="E281" s="62"/>
      <c r="F281" s="63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4"/>
      <c r="S281" s="62"/>
      <c r="T281" s="5"/>
    </row>
    <row r="282" spans="1:20" s="67" customFormat="1" x14ac:dyDescent="0.2">
      <c r="A282" s="274"/>
      <c r="B282" s="274"/>
      <c r="C282" s="62"/>
      <c r="D282" s="62"/>
      <c r="E282" s="62"/>
      <c r="F282" s="63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4"/>
      <c r="S282" s="62"/>
      <c r="T282" s="5"/>
    </row>
    <row r="283" spans="1:20" s="67" customFormat="1" x14ac:dyDescent="0.2">
      <c r="A283" s="274"/>
      <c r="B283" s="274"/>
      <c r="C283" s="62"/>
      <c r="D283" s="62"/>
      <c r="E283" s="62"/>
      <c r="F283" s="63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4"/>
      <c r="S283" s="62"/>
      <c r="T283" s="5"/>
    </row>
    <row r="284" spans="1:20" s="67" customFormat="1" x14ac:dyDescent="0.2">
      <c r="A284" s="274"/>
      <c r="B284" s="274"/>
      <c r="C284" s="62"/>
      <c r="D284" s="62"/>
      <c r="E284" s="62"/>
      <c r="F284" s="63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4"/>
      <c r="S284" s="62"/>
      <c r="T284" s="5"/>
    </row>
    <row r="285" spans="1:20" s="67" customFormat="1" x14ac:dyDescent="0.2">
      <c r="A285" s="274"/>
      <c r="B285" s="274"/>
      <c r="C285" s="62"/>
      <c r="D285" s="62"/>
      <c r="E285" s="62"/>
      <c r="F285" s="63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4"/>
      <c r="S285" s="62"/>
      <c r="T285" s="5"/>
    </row>
    <row r="286" spans="1:20" s="67" customFormat="1" x14ac:dyDescent="0.2">
      <c r="A286" s="274"/>
      <c r="B286" s="274"/>
      <c r="C286" s="62"/>
      <c r="D286" s="62"/>
      <c r="E286" s="62"/>
      <c r="F286" s="63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4"/>
      <c r="S286" s="62"/>
      <c r="T286" s="5"/>
    </row>
    <row r="287" spans="1:20" s="67" customFormat="1" x14ac:dyDescent="0.2">
      <c r="A287" s="274"/>
      <c r="B287" s="274"/>
      <c r="C287" s="62"/>
      <c r="D287" s="62"/>
      <c r="E287" s="62"/>
      <c r="F287" s="63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4"/>
      <c r="S287" s="62"/>
      <c r="T287" s="5"/>
    </row>
    <row r="288" spans="1:20" s="67" customFormat="1" x14ac:dyDescent="0.2">
      <c r="A288" s="274"/>
      <c r="B288" s="274"/>
      <c r="C288" s="62"/>
      <c r="D288" s="62"/>
      <c r="E288" s="62"/>
      <c r="F288" s="63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4"/>
      <c r="S288" s="62"/>
      <c r="T288" s="5"/>
    </row>
    <row r="289" spans="1:20" s="67" customFormat="1" x14ac:dyDescent="0.2">
      <c r="A289" s="274"/>
      <c r="B289" s="274"/>
      <c r="C289" s="62"/>
      <c r="D289" s="62"/>
      <c r="E289" s="62"/>
      <c r="F289" s="63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4"/>
      <c r="S289" s="62"/>
      <c r="T289" s="5"/>
    </row>
    <row r="290" spans="1:20" s="67" customFormat="1" x14ac:dyDescent="0.2">
      <c r="A290" s="274"/>
      <c r="B290" s="274"/>
      <c r="C290" s="62"/>
      <c r="D290" s="62"/>
      <c r="E290" s="62"/>
      <c r="F290" s="63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4"/>
      <c r="S290" s="62"/>
      <c r="T290" s="5"/>
    </row>
    <row r="291" spans="1:20" s="67" customFormat="1" x14ac:dyDescent="0.2">
      <c r="A291" s="274"/>
      <c r="B291" s="274"/>
      <c r="C291" s="62"/>
      <c r="D291" s="62"/>
      <c r="E291" s="62"/>
      <c r="F291" s="63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4"/>
      <c r="S291" s="62"/>
      <c r="T291" s="5"/>
    </row>
    <row r="292" spans="1:20" s="67" customFormat="1" x14ac:dyDescent="0.2">
      <c r="A292" s="274"/>
      <c r="B292" s="274"/>
      <c r="C292" s="62"/>
      <c r="D292" s="62"/>
      <c r="E292" s="62"/>
      <c r="F292" s="63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4"/>
      <c r="S292" s="62"/>
      <c r="T292" s="5"/>
    </row>
    <row r="293" spans="1:20" s="67" customFormat="1" x14ac:dyDescent="0.2">
      <c r="A293" s="274"/>
      <c r="B293" s="274"/>
      <c r="C293" s="62"/>
      <c r="D293" s="62"/>
      <c r="E293" s="62"/>
      <c r="F293" s="63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4"/>
      <c r="S293" s="62"/>
      <c r="T293" s="5"/>
    </row>
    <row r="294" spans="1:20" s="67" customFormat="1" x14ac:dyDescent="0.2">
      <c r="A294" s="274"/>
      <c r="B294" s="274"/>
      <c r="C294" s="62"/>
      <c r="D294" s="62"/>
      <c r="E294" s="62"/>
      <c r="F294" s="63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4"/>
      <c r="S294" s="62"/>
      <c r="T294" s="5"/>
    </row>
    <row r="295" spans="1:20" s="67" customFormat="1" x14ac:dyDescent="0.2">
      <c r="A295" s="274"/>
      <c r="B295" s="274"/>
      <c r="C295" s="62"/>
      <c r="D295" s="62"/>
      <c r="E295" s="62"/>
      <c r="F295" s="63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4"/>
      <c r="S295" s="62"/>
      <c r="T295" s="5"/>
    </row>
    <row r="296" spans="1:20" s="67" customFormat="1" x14ac:dyDescent="0.2">
      <c r="A296" s="274"/>
      <c r="B296" s="274"/>
      <c r="C296" s="62"/>
      <c r="D296" s="62"/>
      <c r="E296" s="62"/>
      <c r="F296" s="63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4"/>
      <c r="S296" s="62"/>
      <c r="T296" s="5"/>
    </row>
    <row r="297" spans="1:20" s="67" customFormat="1" x14ac:dyDescent="0.2">
      <c r="A297" s="274"/>
      <c r="B297" s="274"/>
      <c r="C297" s="62"/>
      <c r="D297" s="62"/>
      <c r="E297" s="62"/>
      <c r="F297" s="63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4"/>
      <c r="S297" s="62"/>
      <c r="T297" s="5"/>
    </row>
    <row r="298" spans="1:20" s="67" customFormat="1" x14ac:dyDescent="0.2">
      <c r="A298" s="274"/>
      <c r="B298" s="274"/>
      <c r="C298" s="62"/>
      <c r="D298" s="62"/>
      <c r="E298" s="62"/>
      <c r="F298" s="63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4"/>
      <c r="S298" s="62"/>
      <c r="T298" s="5"/>
    </row>
    <row r="299" spans="1:20" s="67" customFormat="1" x14ac:dyDescent="0.2">
      <c r="A299" s="274"/>
      <c r="B299" s="274"/>
      <c r="C299" s="62"/>
      <c r="D299" s="62"/>
      <c r="E299" s="62"/>
      <c r="F299" s="63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4"/>
      <c r="S299" s="62"/>
      <c r="T299" s="5"/>
    </row>
    <row r="300" spans="1:20" s="67" customFormat="1" x14ac:dyDescent="0.2">
      <c r="A300" s="274"/>
      <c r="B300" s="274"/>
      <c r="C300" s="62"/>
      <c r="D300" s="62"/>
      <c r="E300" s="62"/>
      <c r="F300" s="63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4"/>
      <c r="S300" s="62"/>
      <c r="T300" s="5"/>
    </row>
    <row r="301" spans="1:20" s="67" customFormat="1" x14ac:dyDescent="0.2">
      <c r="A301" s="274"/>
      <c r="B301" s="274"/>
      <c r="C301" s="62"/>
      <c r="D301" s="62"/>
      <c r="E301" s="62"/>
      <c r="F301" s="63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4"/>
      <c r="S301" s="62"/>
      <c r="T301" s="5"/>
    </row>
    <row r="302" spans="1:20" s="67" customFormat="1" x14ac:dyDescent="0.2">
      <c r="A302" s="274"/>
      <c r="B302" s="274"/>
      <c r="C302" s="62"/>
      <c r="D302" s="62"/>
      <c r="E302" s="62"/>
      <c r="F302" s="63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4"/>
      <c r="S302" s="62"/>
      <c r="T302" s="5"/>
    </row>
    <row r="303" spans="1:20" s="67" customFormat="1" x14ac:dyDescent="0.2">
      <c r="A303" s="274"/>
      <c r="B303" s="274"/>
      <c r="C303" s="62"/>
      <c r="D303" s="62"/>
      <c r="E303" s="62"/>
      <c r="F303" s="63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4"/>
      <c r="S303" s="62"/>
      <c r="T303" s="5"/>
    </row>
    <row r="304" spans="1:20" s="67" customFormat="1" x14ac:dyDescent="0.2">
      <c r="A304" s="274"/>
      <c r="B304" s="274"/>
      <c r="C304" s="62"/>
      <c r="D304" s="62"/>
      <c r="E304" s="62"/>
      <c r="F304" s="63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4"/>
      <c r="S304" s="62"/>
      <c r="T304" s="5"/>
    </row>
    <row r="305" spans="1:20" s="67" customFormat="1" x14ac:dyDescent="0.2">
      <c r="A305" s="274"/>
      <c r="B305" s="274"/>
      <c r="C305" s="62"/>
      <c r="D305" s="62"/>
      <c r="E305" s="62"/>
      <c r="F305" s="63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4"/>
      <c r="S305" s="62"/>
      <c r="T305" s="5"/>
    </row>
    <row r="306" spans="1:20" s="67" customFormat="1" x14ac:dyDescent="0.2">
      <c r="A306" s="274"/>
      <c r="B306" s="274"/>
      <c r="C306" s="62"/>
      <c r="D306" s="62"/>
      <c r="E306" s="62"/>
      <c r="F306" s="63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4"/>
      <c r="S306" s="62"/>
      <c r="T306" s="5"/>
    </row>
    <row r="307" spans="1:20" s="67" customFormat="1" x14ac:dyDescent="0.2">
      <c r="A307" s="274"/>
      <c r="B307" s="274"/>
      <c r="C307" s="62"/>
      <c r="D307" s="62"/>
      <c r="E307" s="62"/>
      <c r="F307" s="63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4"/>
      <c r="S307" s="62"/>
      <c r="T307" s="5"/>
    </row>
    <row r="308" spans="1:20" s="67" customFormat="1" x14ac:dyDescent="0.2">
      <c r="A308" s="274"/>
      <c r="B308" s="274"/>
      <c r="C308" s="62"/>
      <c r="D308" s="62"/>
      <c r="E308" s="62"/>
      <c r="F308" s="63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4"/>
      <c r="S308" s="62"/>
      <c r="T308" s="5"/>
    </row>
    <row r="309" spans="1:20" s="67" customFormat="1" x14ac:dyDescent="0.2">
      <c r="A309" s="274"/>
      <c r="B309" s="274"/>
      <c r="C309" s="62"/>
      <c r="D309" s="62"/>
      <c r="E309" s="62"/>
      <c r="F309" s="63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4"/>
      <c r="S309" s="62"/>
      <c r="T309" s="5"/>
    </row>
    <row r="310" spans="1:20" s="67" customFormat="1" x14ac:dyDescent="0.2">
      <c r="A310" s="274"/>
      <c r="B310" s="274"/>
      <c r="C310" s="62"/>
      <c r="D310" s="62"/>
      <c r="E310" s="62"/>
      <c r="F310" s="63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4"/>
      <c r="S310" s="62"/>
      <c r="T310" s="5"/>
    </row>
    <row r="311" spans="1:20" s="67" customFormat="1" x14ac:dyDescent="0.2">
      <c r="A311" s="274"/>
      <c r="B311" s="274"/>
      <c r="C311" s="62"/>
      <c r="D311" s="62"/>
      <c r="E311" s="62"/>
      <c r="F311" s="63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4"/>
      <c r="S311" s="62"/>
      <c r="T311" s="5"/>
    </row>
    <row r="312" spans="1:20" s="67" customFormat="1" x14ac:dyDescent="0.2">
      <c r="A312" s="274"/>
      <c r="B312" s="274"/>
      <c r="C312" s="62"/>
      <c r="D312" s="62"/>
      <c r="E312" s="62"/>
      <c r="F312" s="63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4"/>
      <c r="S312" s="62"/>
      <c r="T312" s="5"/>
    </row>
    <row r="313" spans="1:20" s="67" customFormat="1" x14ac:dyDescent="0.2">
      <c r="A313" s="274"/>
      <c r="B313" s="274"/>
      <c r="C313" s="62"/>
      <c r="D313" s="62"/>
      <c r="E313" s="62"/>
      <c r="F313" s="63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4"/>
      <c r="S313" s="62"/>
      <c r="T313" s="5"/>
    </row>
    <row r="314" spans="1:20" s="67" customFormat="1" x14ac:dyDescent="0.2">
      <c r="A314" s="274"/>
      <c r="B314" s="274"/>
      <c r="C314" s="62"/>
      <c r="D314" s="62"/>
      <c r="E314" s="62"/>
      <c r="F314" s="63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4"/>
      <c r="S314" s="62"/>
      <c r="T314" s="5"/>
    </row>
    <row r="315" spans="1:20" s="67" customFormat="1" x14ac:dyDescent="0.2">
      <c r="A315" s="274"/>
      <c r="B315" s="274"/>
      <c r="C315" s="62"/>
      <c r="D315" s="62"/>
      <c r="E315" s="62"/>
      <c r="F315" s="63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4"/>
      <c r="S315" s="62"/>
      <c r="T315" s="5"/>
    </row>
    <row r="316" spans="1:20" s="67" customFormat="1" x14ac:dyDescent="0.2">
      <c r="A316" s="274"/>
      <c r="B316" s="274"/>
      <c r="C316" s="62"/>
      <c r="D316" s="62"/>
      <c r="E316" s="62"/>
      <c r="F316" s="63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4"/>
      <c r="S316" s="62"/>
      <c r="T316" s="5"/>
    </row>
    <row r="317" spans="1:20" s="67" customFormat="1" x14ac:dyDescent="0.2">
      <c r="A317" s="274"/>
      <c r="B317" s="274"/>
      <c r="C317" s="62"/>
      <c r="D317" s="62"/>
      <c r="E317" s="62"/>
      <c r="F317" s="63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4"/>
      <c r="S317" s="62"/>
      <c r="T317" s="5"/>
    </row>
    <row r="318" spans="1:20" s="67" customFormat="1" x14ac:dyDescent="0.2">
      <c r="A318" s="274"/>
      <c r="B318" s="274"/>
      <c r="C318" s="62"/>
      <c r="D318" s="62"/>
      <c r="E318" s="62"/>
      <c r="F318" s="63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4"/>
      <c r="S318" s="62"/>
      <c r="T318" s="5"/>
    </row>
    <row r="319" spans="1:20" s="67" customFormat="1" x14ac:dyDescent="0.2">
      <c r="A319" s="274"/>
      <c r="B319" s="274"/>
      <c r="C319" s="62"/>
      <c r="D319" s="62"/>
      <c r="E319" s="62"/>
      <c r="F319" s="63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4"/>
      <c r="S319" s="62"/>
      <c r="T319" s="5"/>
    </row>
    <row r="320" spans="1:20" s="67" customFormat="1" x14ac:dyDescent="0.2">
      <c r="A320" s="274"/>
      <c r="B320" s="274"/>
      <c r="C320" s="62"/>
      <c r="D320" s="62"/>
      <c r="E320" s="62"/>
      <c r="F320" s="63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4"/>
      <c r="S320" s="62"/>
      <c r="T320" s="5"/>
    </row>
    <row r="321" spans="1:20" s="67" customFormat="1" x14ac:dyDescent="0.2">
      <c r="A321" s="274"/>
      <c r="B321" s="274"/>
      <c r="C321" s="62"/>
      <c r="D321" s="62"/>
      <c r="E321" s="62"/>
      <c r="F321" s="63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4"/>
      <c r="S321" s="62"/>
      <c r="T321" s="5"/>
    </row>
    <row r="322" spans="1:20" s="67" customFormat="1" x14ac:dyDescent="0.2">
      <c r="A322" s="274"/>
      <c r="B322" s="274"/>
      <c r="C322" s="62"/>
      <c r="D322" s="62"/>
      <c r="E322" s="62"/>
      <c r="F322" s="63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4"/>
      <c r="S322" s="62"/>
      <c r="T322" s="5"/>
    </row>
    <row r="323" spans="1:20" s="67" customFormat="1" x14ac:dyDescent="0.2">
      <c r="A323" s="274"/>
      <c r="B323" s="274"/>
      <c r="C323" s="62"/>
      <c r="D323" s="62"/>
      <c r="E323" s="62"/>
      <c r="F323" s="63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4"/>
      <c r="S323" s="62"/>
      <c r="T323" s="5"/>
    </row>
    <row r="324" spans="1:20" s="67" customFormat="1" x14ac:dyDescent="0.2">
      <c r="A324" s="274"/>
      <c r="B324" s="274"/>
      <c r="C324" s="62"/>
      <c r="D324" s="62"/>
      <c r="E324" s="62"/>
      <c r="F324" s="63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4"/>
      <c r="S324" s="62"/>
      <c r="T324" s="5"/>
    </row>
    <row r="325" spans="1:20" s="67" customFormat="1" x14ac:dyDescent="0.2">
      <c r="A325" s="274"/>
      <c r="B325" s="274"/>
      <c r="C325" s="62"/>
      <c r="D325" s="62"/>
      <c r="E325" s="62"/>
      <c r="F325" s="63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4"/>
      <c r="S325" s="62"/>
      <c r="T325" s="5"/>
    </row>
    <row r="326" spans="1:20" s="67" customFormat="1" x14ac:dyDescent="0.2">
      <c r="A326" s="274"/>
      <c r="B326" s="274"/>
      <c r="C326" s="62"/>
      <c r="D326" s="62"/>
      <c r="E326" s="62"/>
      <c r="F326" s="63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4"/>
      <c r="S326" s="62"/>
      <c r="T326" s="5"/>
    </row>
    <row r="327" spans="1:20" s="67" customFormat="1" x14ac:dyDescent="0.2">
      <c r="A327" s="274"/>
      <c r="B327" s="274"/>
      <c r="C327" s="62"/>
      <c r="D327" s="62"/>
      <c r="E327" s="62"/>
      <c r="F327" s="63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4"/>
      <c r="S327" s="62"/>
      <c r="T327" s="5"/>
    </row>
    <row r="328" spans="1:20" s="67" customFormat="1" x14ac:dyDescent="0.2">
      <c r="A328" s="274"/>
      <c r="B328" s="274"/>
      <c r="C328" s="62"/>
      <c r="D328" s="62"/>
      <c r="E328" s="62"/>
      <c r="F328" s="63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4"/>
      <c r="S328" s="62"/>
      <c r="T328" s="5"/>
    </row>
    <row r="329" spans="1:20" s="67" customFormat="1" x14ac:dyDescent="0.2">
      <c r="A329" s="274"/>
      <c r="B329" s="274"/>
      <c r="C329" s="62"/>
      <c r="D329" s="62"/>
      <c r="E329" s="62"/>
      <c r="F329" s="63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4"/>
      <c r="S329" s="62"/>
      <c r="T329" s="5"/>
    </row>
    <row r="330" spans="1:20" s="67" customFormat="1" x14ac:dyDescent="0.2">
      <c r="A330" s="274"/>
      <c r="B330" s="274"/>
      <c r="C330" s="62"/>
      <c r="D330" s="62"/>
      <c r="E330" s="62"/>
      <c r="F330" s="63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4"/>
      <c r="S330" s="62"/>
      <c r="T330" s="5"/>
    </row>
    <row r="331" spans="1:20" s="67" customFormat="1" x14ac:dyDescent="0.2">
      <c r="A331" s="274"/>
      <c r="B331" s="274"/>
      <c r="C331" s="62"/>
      <c r="D331" s="62"/>
      <c r="E331" s="62"/>
      <c r="F331" s="63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4"/>
      <c r="S331" s="62"/>
      <c r="T331" s="5"/>
    </row>
    <row r="332" spans="1:20" s="67" customFormat="1" x14ac:dyDescent="0.2">
      <c r="A332" s="274"/>
      <c r="B332" s="274"/>
      <c r="C332" s="62"/>
      <c r="D332" s="62"/>
      <c r="E332" s="62"/>
      <c r="F332" s="63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4"/>
      <c r="S332" s="62"/>
      <c r="T332" s="5"/>
    </row>
    <row r="333" spans="1:20" s="67" customFormat="1" x14ac:dyDescent="0.2">
      <c r="A333" s="274"/>
      <c r="B333" s="274"/>
      <c r="C333" s="62"/>
      <c r="D333" s="62"/>
      <c r="E333" s="62"/>
      <c r="F333" s="63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4"/>
      <c r="S333" s="62"/>
      <c r="T333" s="5"/>
    </row>
    <row r="334" spans="1:20" s="67" customFormat="1" x14ac:dyDescent="0.2">
      <c r="A334" s="274"/>
      <c r="B334" s="274"/>
      <c r="C334" s="62"/>
      <c r="D334" s="62"/>
      <c r="E334" s="62"/>
      <c r="F334" s="63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4"/>
      <c r="S334" s="62"/>
      <c r="T334" s="5"/>
    </row>
    <row r="335" spans="1:20" s="67" customFormat="1" x14ac:dyDescent="0.2">
      <c r="A335" s="274"/>
      <c r="B335" s="274"/>
      <c r="C335" s="62"/>
      <c r="D335" s="62"/>
      <c r="E335" s="62"/>
      <c r="F335" s="63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4"/>
      <c r="S335" s="62"/>
      <c r="T335" s="5"/>
    </row>
    <row r="336" spans="1:20" s="67" customFormat="1" x14ac:dyDescent="0.2">
      <c r="A336" s="274"/>
      <c r="B336" s="274"/>
      <c r="C336" s="62"/>
      <c r="D336" s="62"/>
      <c r="E336" s="62"/>
      <c r="F336" s="63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4"/>
      <c r="S336" s="62"/>
      <c r="T336" s="5"/>
    </row>
    <row r="337" spans="1:20" s="67" customFormat="1" x14ac:dyDescent="0.2">
      <c r="A337" s="274"/>
      <c r="B337" s="274"/>
      <c r="C337" s="62"/>
      <c r="D337" s="62"/>
      <c r="E337" s="62"/>
      <c r="F337" s="63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4"/>
      <c r="S337" s="62"/>
      <c r="T337" s="5"/>
    </row>
    <row r="338" spans="1:20" s="67" customFormat="1" x14ac:dyDescent="0.2">
      <c r="A338" s="274"/>
      <c r="B338" s="274"/>
      <c r="C338" s="62"/>
      <c r="D338" s="62"/>
      <c r="E338" s="62"/>
      <c r="F338" s="63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4"/>
      <c r="S338" s="62"/>
      <c r="T338" s="5"/>
    </row>
    <row r="339" spans="1:20" s="67" customFormat="1" x14ac:dyDescent="0.2">
      <c r="A339" s="274"/>
      <c r="B339" s="274"/>
      <c r="C339" s="62"/>
      <c r="D339" s="62"/>
      <c r="E339" s="62"/>
      <c r="F339" s="63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4"/>
      <c r="S339" s="62"/>
      <c r="T339" s="5"/>
    </row>
    <row r="340" spans="1:20" s="67" customFormat="1" x14ac:dyDescent="0.2">
      <c r="A340" s="274"/>
      <c r="B340" s="274"/>
      <c r="C340" s="62"/>
      <c r="D340" s="62"/>
      <c r="E340" s="62"/>
      <c r="F340" s="63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4"/>
      <c r="S340" s="62"/>
      <c r="T340" s="5"/>
    </row>
    <row r="341" spans="1:20" s="67" customFormat="1" x14ac:dyDescent="0.2">
      <c r="A341" s="274"/>
      <c r="B341" s="274"/>
      <c r="C341" s="62"/>
      <c r="D341" s="62"/>
      <c r="E341" s="62"/>
      <c r="F341" s="63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4"/>
      <c r="S341" s="62"/>
      <c r="T341" s="5"/>
    </row>
    <row r="342" spans="1:20" s="67" customFormat="1" x14ac:dyDescent="0.2">
      <c r="A342" s="274"/>
      <c r="B342" s="274"/>
      <c r="C342" s="62"/>
      <c r="D342" s="62"/>
      <c r="E342" s="62"/>
      <c r="F342" s="63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4"/>
      <c r="S342" s="62"/>
      <c r="T342" s="5"/>
    </row>
    <row r="343" spans="1:20" s="67" customFormat="1" x14ac:dyDescent="0.2">
      <c r="A343" s="274"/>
      <c r="B343" s="274"/>
      <c r="C343" s="62"/>
      <c r="D343" s="62"/>
      <c r="E343" s="62"/>
      <c r="F343" s="63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4"/>
      <c r="S343" s="62"/>
      <c r="T343" s="5"/>
    </row>
    <row r="344" spans="1:20" s="67" customFormat="1" x14ac:dyDescent="0.2">
      <c r="A344" s="274"/>
      <c r="B344" s="274"/>
      <c r="C344" s="62"/>
      <c r="D344" s="62"/>
      <c r="E344" s="62"/>
      <c r="F344" s="63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4"/>
      <c r="S344" s="62"/>
      <c r="T344" s="5"/>
    </row>
    <row r="345" spans="1:20" s="67" customFormat="1" x14ac:dyDescent="0.2">
      <c r="A345" s="274"/>
      <c r="B345" s="274"/>
      <c r="C345" s="62"/>
      <c r="D345" s="62"/>
      <c r="E345" s="62"/>
      <c r="F345" s="63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4"/>
      <c r="S345" s="62"/>
      <c r="T345" s="5"/>
    </row>
    <row r="346" spans="1:20" s="67" customFormat="1" x14ac:dyDescent="0.2">
      <c r="A346" s="274"/>
      <c r="B346" s="274"/>
      <c r="C346" s="62"/>
      <c r="D346" s="62"/>
      <c r="E346" s="62"/>
      <c r="F346" s="63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4"/>
      <c r="S346" s="62"/>
      <c r="T346" s="5"/>
    </row>
    <row r="347" spans="1:20" s="67" customFormat="1" x14ac:dyDescent="0.2">
      <c r="A347" s="274"/>
      <c r="B347" s="274"/>
      <c r="C347" s="62"/>
      <c r="D347" s="62"/>
      <c r="E347" s="62"/>
      <c r="F347" s="63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4"/>
      <c r="S347" s="62"/>
      <c r="T347" s="5"/>
    </row>
    <row r="348" spans="1:20" s="67" customFormat="1" x14ac:dyDescent="0.2">
      <c r="A348" s="274"/>
      <c r="B348" s="274"/>
      <c r="C348" s="62"/>
      <c r="D348" s="62"/>
      <c r="E348" s="62"/>
      <c r="F348" s="63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4"/>
      <c r="S348" s="62"/>
      <c r="T348" s="5"/>
    </row>
    <row r="349" spans="1:20" s="67" customFormat="1" x14ac:dyDescent="0.2">
      <c r="A349" s="274"/>
      <c r="B349" s="274"/>
      <c r="C349" s="62"/>
      <c r="D349" s="62"/>
      <c r="E349" s="62"/>
      <c r="F349" s="63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4"/>
      <c r="S349" s="62"/>
      <c r="T349" s="5"/>
    </row>
    <row r="350" spans="1:20" s="67" customFormat="1" x14ac:dyDescent="0.2">
      <c r="A350" s="274"/>
      <c r="B350" s="274"/>
      <c r="C350" s="62"/>
      <c r="D350" s="62"/>
      <c r="E350" s="62"/>
      <c r="F350" s="63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4"/>
      <c r="S350" s="62"/>
      <c r="T350" s="5"/>
    </row>
    <row r="351" spans="1:20" s="67" customFormat="1" x14ac:dyDescent="0.2">
      <c r="A351" s="274"/>
      <c r="B351" s="274"/>
      <c r="C351" s="62"/>
      <c r="D351" s="62"/>
      <c r="E351" s="62"/>
      <c r="F351" s="63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4"/>
      <c r="S351" s="62"/>
      <c r="T351" s="5"/>
    </row>
    <row r="352" spans="1:20" s="67" customFormat="1" x14ac:dyDescent="0.2">
      <c r="A352" s="274"/>
      <c r="B352" s="274"/>
      <c r="C352" s="62"/>
      <c r="D352" s="62"/>
      <c r="E352" s="62"/>
      <c r="F352" s="63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4"/>
      <c r="S352" s="62"/>
      <c r="T352" s="5"/>
    </row>
    <row r="353" spans="1:20" s="67" customFormat="1" x14ac:dyDescent="0.2">
      <c r="A353" s="274"/>
      <c r="B353" s="274"/>
      <c r="C353" s="62"/>
      <c r="D353" s="62"/>
      <c r="E353" s="62"/>
      <c r="F353" s="63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4"/>
      <c r="S353" s="62"/>
      <c r="T353" s="5"/>
    </row>
    <row r="354" spans="1:20" s="67" customFormat="1" x14ac:dyDescent="0.2">
      <c r="A354" s="274"/>
      <c r="B354" s="274"/>
      <c r="C354" s="62"/>
      <c r="D354" s="62"/>
      <c r="E354" s="62"/>
      <c r="F354" s="63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4"/>
      <c r="S354" s="62"/>
      <c r="T354" s="5"/>
    </row>
    <row r="355" spans="1:20" s="67" customFormat="1" x14ac:dyDescent="0.2">
      <c r="A355" s="274"/>
      <c r="B355" s="274"/>
      <c r="C355" s="62"/>
      <c r="D355" s="62"/>
      <c r="E355" s="62"/>
      <c r="F355" s="63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4"/>
      <c r="S355" s="62"/>
      <c r="T355" s="5"/>
    </row>
    <row r="356" spans="1:20" s="67" customFormat="1" x14ac:dyDescent="0.2">
      <c r="A356" s="274"/>
      <c r="B356" s="274"/>
      <c r="C356" s="62"/>
      <c r="D356" s="62"/>
      <c r="E356" s="62"/>
      <c r="F356" s="63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4"/>
      <c r="S356" s="62"/>
      <c r="T356" s="5"/>
    </row>
    <row r="357" spans="1:20" s="67" customFormat="1" x14ac:dyDescent="0.2">
      <c r="A357" s="274"/>
      <c r="B357" s="274"/>
      <c r="C357" s="62"/>
      <c r="D357" s="62"/>
      <c r="E357" s="62"/>
      <c r="F357" s="63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4"/>
      <c r="S357" s="62"/>
      <c r="T357" s="5"/>
    </row>
    <row r="358" spans="1:20" s="67" customFormat="1" x14ac:dyDescent="0.2">
      <c r="A358" s="274"/>
      <c r="B358" s="274"/>
      <c r="C358" s="62"/>
      <c r="D358" s="62"/>
      <c r="E358" s="62"/>
      <c r="F358" s="63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4"/>
      <c r="S358" s="62"/>
      <c r="T358" s="5"/>
    </row>
    <row r="359" spans="1:20" s="67" customFormat="1" x14ac:dyDescent="0.2">
      <c r="A359" s="274"/>
      <c r="B359" s="274"/>
      <c r="C359" s="62"/>
      <c r="D359" s="62"/>
      <c r="E359" s="62"/>
      <c r="F359" s="63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4"/>
      <c r="S359" s="62"/>
      <c r="T359" s="5"/>
    </row>
    <row r="360" spans="1:20" s="67" customFormat="1" x14ac:dyDescent="0.2">
      <c r="A360" s="274"/>
      <c r="B360" s="274"/>
      <c r="C360" s="62"/>
      <c r="D360" s="62"/>
      <c r="E360" s="62"/>
      <c r="F360" s="63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4"/>
      <c r="S360" s="62"/>
      <c r="T360" s="5"/>
    </row>
    <row r="361" spans="1:20" s="67" customFormat="1" x14ac:dyDescent="0.2">
      <c r="A361" s="274"/>
      <c r="B361" s="274"/>
      <c r="C361" s="62"/>
      <c r="D361" s="62"/>
      <c r="E361" s="62"/>
      <c r="F361" s="63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4"/>
      <c r="S361" s="62"/>
      <c r="T361" s="5"/>
    </row>
    <row r="362" spans="1:20" s="67" customFormat="1" x14ac:dyDescent="0.2">
      <c r="A362" s="274"/>
      <c r="B362" s="274"/>
      <c r="C362" s="62"/>
      <c r="D362" s="62"/>
      <c r="E362" s="62"/>
      <c r="F362" s="63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4"/>
      <c r="S362" s="62"/>
      <c r="T362" s="5"/>
    </row>
    <row r="363" spans="1:20" s="67" customFormat="1" x14ac:dyDescent="0.2">
      <c r="A363" s="274"/>
      <c r="B363" s="274"/>
      <c r="C363" s="62"/>
      <c r="D363" s="62"/>
      <c r="E363" s="62"/>
      <c r="F363" s="63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4"/>
      <c r="S363" s="62"/>
      <c r="T363" s="5"/>
    </row>
    <row r="364" spans="1:20" s="67" customFormat="1" x14ac:dyDescent="0.2">
      <c r="A364" s="274"/>
      <c r="B364" s="274"/>
      <c r="C364" s="62"/>
      <c r="D364" s="62"/>
      <c r="E364" s="62"/>
      <c r="F364" s="63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4"/>
      <c r="S364" s="62"/>
      <c r="T364" s="5"/>
    </row>
    <row r="365" spans="1:20" s="67" customFormat="1" x14ac:dyDescent="0.2">
      <c r="A365" s="274"/>
      <c r="B365" s="274"/>
      <c r="C365" s="62"/>
      <c r="D365" s="62"/>
      <c r="E365" s="62"/>
      <c r="F365" s="63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4"/>
      <c r="S365" s="62"/>
      <c r="T365" s="5"/>
    </row>
    <row r="366" spans="1:20" s="67" customFormat="1" x14ac:dyDescent="0.2">
      <c r="A366" s="274"/>
      <c r="B366" s="274"/>
      <c r="C366" s="62"/>
      <c r="D366" s="62"/>
      <c r="E366" s="62"/>
      <c r="F366" s="63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4"/>
      <c r="S366" s="62"/>
      <c r="T366" s="5"/>
    </row>
    <row r="367" spans="1:20" s="67" customFormat="1" x14ac:dyDescent="0.2">
      <c r="A367" s="274"/>
      <c r="B367" s="274"/>
      <c r="C367" s="62"/>
      <c r="D367" s="62"/>
      <c r="E367" s="62"/>
      <c r="F367" s="63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4"/>
      <c r="S367" s="62"/>
      <c r="T367" s="5"/>
    </row>
    <row r="368" spans="1:20" s="67" customFormat="1" x14ac:dyDescent="0.2">
      <c r="A368" s="274"/>
      <c r="B368" s="274"/>
      <c r="C368" s="62"/>
      <c r="D368" s="62"/>
      <c r="E368" s="62"/>
      <c r="F368" s="63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4"/>
      <c r="S368" s="62"/>
      <c r="T368" s="5"/>
    </row>
    <row r="369" spans="1:20" s="67" customFormat="1" x14ac:dyDescent="0.2">
      <c r="A369" s="274"/>
      <c r="B369" s="274"/>
      <c r="C369" s="62"/>
      <c r="D369" s="62"/>
      <c r="E369" s="62"/>
      <c r="F369" s="63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4"/>
      <c r="S369" s="62"/>
      <c r="T369" s="5"/>
    </row>
    <row r="370" spans="1:20" s="67" customFormat="1" x14ac:dyDescent="0.2">
      <c r="A370" s="274"/>
      <c r="B370" s="274"/>
      <c r="C370" s="62"/>
      <c r="D370" s="62"/>
      <c r="E370" s="62"/>
      <c r="F370" s="63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4"/>
      <c r="S370" s="62"/>
      <c r="T370" s="5"/>
    </row>
    <row r="371" spans="1:20" s="67" customFormat="1" x14ac:dyDescent="0.2">
      <c r="A371" s="274"/>
      <c r="B371" s="274"/>
      <c r="C371" s="62"/>
      <c r="D371" s="62"/>
      <c r="E371" s="62"/>
      <c r="F371" s="63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4"/>
      <c r="S371" s="62"/>
      <c r="T371" s="5"/>
    </row>
    <row r="372" spans="1:20" s="67" customFormat="1" x14ac:dyDescent="0.2">
      <c r="A372" s="274"/>
      <c r="B372" s="274"/>
      <c r="C372" s="62"/>
      <c r="D372" s="62"/>
      <c r="E372" s="62"/>
      <c r="F372" s="63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4"/>
      <c r="S372" s="62"/>
      <c r="T372" s="5"/>
    </row>
    <row r="373" spans="1:20" s="67" customFormat="1" x14ac:dyDescent="0.2">
      <c r="A373" s="274"/>
      <c r="B373" s="274"/>
      <c r="C373" s="62"/>
      <c r="D373" s="62"/>
      <c r="E373" s="62"/>
      <c r="F373" s="63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4"/>
      <c r="S373" s="62"/>
      <c r="T373" s="5"/>
    </row>
    <row r="374" spans="1:20" s="67" customFormat="1" x14ac:dyDescent="0.2">
      <c r="A374" s="274"/>
      <c r="B374" s="274"/>
      <c r="C374" s="62"/>
      <c r="D374" s="62"/>
      <c r="E374" s="62"/>
      <c r="F374" s="63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4"/>
      <c r="S374" s="62"/>
      <c r="T374" s="5"/>
    </row>
    <row r="375" spans="1:20" s="67" customFormat="1" x14ac:dyDescent="0.2">
      <c r="A375" s="274"/>
      <c r="B375" s="274"/>
      <c r="C375" s="62"/>
      <c r="D375" s="62"/>
      <c r="E375" s="62"/>
      <c r="F375" s="63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4"/>
      <c r="S375" s="62"/>
      <c r="T375" s="5"/>
    </row>
    <row r="376" spans="1:20" s="67" customFormat="1" x14ac:dyDescent="0.2">
      <c r="A376" s="274"/>
      <c r="B376" s="274"/>
      <c r="C376" s="62"/>
      <c r="D376" s="62"/>
      <c r="E376" s="62"/>
      <c r="F376" s="63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4"/>
      <c r="S376" s="62"/>
      <c r="T376" s="5"/>
    </row>
    <row r="377" spans="1:20" s="67" customFormat="1" x14ac:dyDescent="0.2">
      <c r="A377" s="274"/>
      <c r="B377" s="274"/>
      <c r="C377" s="62"/>
      <c r="D377" s="62"/>
      <c r="E377" s="62"/>
      <c r="F377" s="63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4"/>
      <c r="S377" s="62"/>
      <c r="T377" s="5"/>
    </row>
    <row r="378" spans="1:20" s="67" customFormat="1" x14ac:dyDescent="0.2">
      <c r="A378" s="274"/>
      <c r="B378" s="274"/>
      <c r="C378" s="62"/>
      <c r="D378" s="62"/>
      <c r="E378" s="62"/>
      <c r="F378" s="63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4"/>
      <c r="S378" s="62"/>
      <c r="T378" s="5"/>
    </row>
    <row r="379" spans="1:20" s="67" customFormat="1" x14ac:dyDescent="0.2">
      <c r="A379" s="274"/>
      <c r="B379" s="274"/>
      <c r="C379" s="62"/>
      <c r="D379" s="62"/>
      <c r="E379" s="62"/>
      <c r="F379" s="63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4"/>
      <c r="S379" s="62"/>
      <c r="T379" s="5"/>
    </row>
    <row r="380" spans="1:20" s="67" customFormat="1" x14ac:dyDescent="0.2">
      <c r="A380" s="274"/>
      <c r="B380" s="274"/>
      <c r="C380" s="62"/>
      <c r="D380" s="62"/>
      <c r="E380" s="62"/>
      <c r="F380" s="63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4"/>
      <c r="S380" s="62"/>
      <c r="T380" s="5"/>
    </row>
    <row r="381" spans="1:20" s="67" customFormat="1" x14ac:dyDescent="0.2">
      <c r="A381" s="274"/>
      <c r="B381" s="274"/>
      <c r="C381" s="62"/>
      <c r="D381" s="62"/>
      <c r="E381" s="62"/>
      <c r="F381" s="63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4"/>
      <c r="S381" s="62"/>
      <c r="T381" s="5"/>
    </row>
    <row r="382" spans="1:20" s="67" customFormat="1" x14ac:dyDescent="0.2">
      <c r="A382" s="274"/>
      <c r="B382" s="274"/>
      <c r="C382" s="62"/>
      <c r="D382" s="62"/>
      <c r="E382" s="62"/>
      <c r="F382" s="63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4"/>
      <c r="S382" s="62"/>
      <c r="T382" s="5"/>
    </row>
    <row r="383" spans="1:20" s="67" customFormat="1" x14ac:dyDescent="0.2">
      <c r="A383" s="274"/>
      <c r="B383" s="274"/>
      <c r="C383" s="62"/>
      <c r="D383" s="62"/>
      <c r="E383" s="62"/>
      <c r="F383" s="63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4"/>
      <c r="S383" s="62"/>
      <c r="T383" s="5"/>
    </row>
    <row r="384" spans="1:20" s="67" customFormat="1" x14ac:dyDescent="0.2">
      <c r="A384" s="274"/>
      <c r="B384" s="274"/>
      <c r="C384" s="62"/>
      <c r="D384" s="62"/>
      <c r="E384" s="62"/>
      <c r="F384" s="63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4"/>
      <c r="S384" s="62"/>
      <c r="T384" s="5"/>
    </row>
    <row r="385" spans="1:20" s="67" customFormat="1" x14ac:dyDescent="0.2">
      <c r="A385" s="274"/>
      <c r="B385" s="274"/>
      <c r="C385" s="62"/>
      <c r="D385" s="62"/>
      <c r="E385" s="62"/>
      <c r="F385" s="63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4"/>
      <c r="S385" s="62"/>
      <c r="T385" s="5"/>
    </row>
    <row r="386" spans="1:20" s="67" customFormat="1" x14ac:dyDescent="0.2">
      <c r="A386" s="274"/>
      <c r="B386" s="274"/>
      <c r="C386" s="62"/>
      <c r="D386" s="62"/>
      <c r="E386" s="62"/>
      <c r="F386" s="63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4"/>
      <c r="S386" s="62"/>
      <c r="T386" s="5"/>
    </row>
    <row r="387" spans="1:20" s="67" customFormat="1" x14ac:dyDescent="0.2">
      <c r="A387" s="274"/>
      <c r="B387" s="274"/>
      <c r="C387" s="62"/>
      <c r="D387" s="62"/>
      <c r="E387" s="62"/>
      <c r="F387" s="63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4"/>
      <c r="S387" s="62"/>
      <c r="T387" s="5"/>
    </row>
    <row r="388" spans="1:20" s="67" customFormat="1" x14ac:dyDescent="0.2">
      <c r="A388" s="274"/>
      <c r="B388" s="274"/>
      <c r="C388" s="62"/>
      <c r="D388" s="62"/>
      <c r="E388" s="62"/>
      <c r="F388" s="63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4"/>
      <c r="S388" s="62"/>
      <c r="T388" s="5"/>
    </row>
    <row r="389" spans="1:20" s="67" customFormat="1" x14ac:dyDescent="0.2">
      <c r="A389" s="274"/>
      <c r="B389" s="274"/>
      <c r="C389" s="62"/>
      <c r="D389" s="62"/>
      <c r="E389" s="62"/>
      <c r="F389" s="63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4"/>
      <c r="S389" s="62"/>
      <c r="T389" s="5"/>
    </row>
    <row r="390" spans="1:20" s="67" customFormat="1" x14ac:dyDescent="0.2">
      <c r="A390" s="274"/>
      <c r="B390" s="274"/>
      <c r="C390" s="62"/>
      <c r="D390" s="62"/>
      <c r="E390" s="62"/>
      <c r="F390" s="63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4"/>
      <c r="S390" s="62"/>
      <c r="T390" s="5"/>
    </row>
    <row r="391" spans="1:20" s="67" customFormat="1" x14ac:dyDescent="0.2">
      <c r="A391" s="274"/>
      <c r="B391" s="274"/>
      <c r="C391" s="62"/>
      <c r="D391" s="62"/>
      <c r="E391" s="62"/>
      <c r="F391" s="63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4"/>
      <c r="S391" s="62"/>
      <c r="T391" s="5"/>
    </row>
    <row r="392" spans="1:20" s="67" customFormat="1" x14ac:dyDescent="0.2">
      <c r="A392" s="274"/>
      <c r="B392" s="274"/>
      <c r="C392" s="62"/>
      <c r="D392" s="62"/>
      <c r="E392" s="62"/>
      <c r="F392" s="63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4"/>
      <c r="S392" s="62"/>
      <c r="T392" s="5"/>
    </row>
    <row r="393" spans="1:20" s="67" customFormat="1" x14ac:dyDescent="0.2">
      <c r="A393" s="274"/>
      <c r="B393" s="274"/>
      <c r="C393" s="62"/>
      <c r="D393" s="62"/>
      <c r="E393" s="62"/>
      <c r="F393" s="63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4"/>
      <c r="S393" s="62"/>
      <c r="T393" s="5"/>
    </row>
    <row r="394" spans="1:20" s="67" customFormat="1" x14ac:dyDescent="0.2">
      <c r="A394" s="274"/>
      <c r="B394" s="274"/>
      <c r="C394" s="62"/>
      <c r="D394" s="62"/>
      <c r="E394" s="62"/>
      <c r="F394" s="63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4"/>
      <c r="S394" s="62"/>
      <c r="T394" s="5"/>
    </row>
    <row r="395" spans="1:20" s="67" customFormat="1" x14ac:dyDescent="0.2">
      <c r="A395" s="274"/>
      <c r="B395" s="274"/>
      <c r="C395" s="62"/>
      <c r="D395" s="62"/>
      <c r="E395" s="62"/>
      <c r="F395" s="63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4"/>
      <c r="S395" s="62"/>
      <c r="T395" s="5"/>
    </row>
    <row r="396" spans="1:20" s="67" customFormat="1" x14ac:dyDescent="0.2">
      <c r="A396" s="274"/>
      <c r="B396" s="274"/>
      <c r="C396" s="62"/>
      <c r="D396" s="62"/>
      <c r="E396" s="62"/>
      <c r="F396" s="63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4"/>
      <c r="S396" s="62"/>
      <c r="T396" s="5"/>
    </row>
    <row r="397" spans="1:20" s="67" customFormat="1" x14ac:dyDescent="0.2">
      <c r="A397" s="274"/>
      <c r="B397" s="274"/>
      <c r="C397" s="62"/>
      <c r="D397" s="62"/>
      <c r="E397" s="62"/>
      <c r="F397" s="63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4"/>
      <c r="S397" s="62"/>
      <c r="T397" s="5"/>
    </row>
    <row r="398" spans="1:20" s="67" customFormat="1" x14ac:dyDescent="0.2">
      <c r="A398" s="274"/>
      <c r="B398" s="274"/>
      <c r="C398" s="62"/>
      <c r="D398" s="62"/>
      <c r="E398" s="62"/>
      <c r="F398" s="63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4"/>
      <c r="S398" s="62"/>
      <c r="T398" s="5"/>
    </row>
    <row r="399" spans="1:20" s="67" customFormat="1" x14ac:dyDescent="0.2">
      <c r="A399" s="274"/>
      <c r="B399" s="274"/>
      <c r="C399" s="62"/>
      <c r="D399" s="62"/>
      <c r="E399" s="62"/>
      <c r="F399" s="63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4"/>
      <c r="S399" s="62"/>
      <c r="T399" s="5"/>
    </row>
    <row r="400" spans="1:20" s="67" customFormat="1" x14ac:dyDescent="0.2">
      <c r="A400" s="274"/>
      <c r="B400" s="274"/>
      <c r="C400" s="62"/>
      <c r="D400" s="62"/>
      <c r="E400" s="62"/>
      <c r="F400" s="63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4"/>
      <c r="S400" s="62"/>
      <c r="T400" s="5"/>
    </row>
    <row r="401" spans="1:20" s="67" customFormat="1" x14ac:dyDescent="0.2">
      <c r="A401" s="274"/>
      <c r="B401" s="274"/>
      <c r="C401" s="62"/>
      <c r="D401" s="62"/>
      <c r="E401" s="62"/>
      <c r="F401" s="63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4"/>
      <c r="S401" s="62"/>
      <c r="T401" s="5"/>
    </row>
    <row r="402" spans="1:20" s="67" customFormat="1" x14ac:dyDescent="0.2">
      <c r="A402" s="274"/>
      <c r="B402" s="274"/>
      <c r="C402" s="62"/>
      <c r="D402" s="62"/>
      <c r="E402" s="62"/>
      <c r="F402" s="63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4"/>
      <c r="S402" s="62"/>
      <c r="T402" s="5"/>
    </row>
    <row r="403" spans="1:20" s="67" customFormat="1" x14ac:dyDescent="0.2">
      <c r="A403" s="274"/>
      <c r="B403" s="274"/>
      <c r="C403" s="62"/>
      <c r="D403" s="62"/>
      <c r="E403" s="62"/>
      <c r="F403" s="63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4"/>
      <c r="S403" s="62"/>
      <c r="T403" s="5"/>
    </row>
    <row r="404" spans="1:20" s="67" customFormat="1" x14ac:dyDescent="0.2">
      <c r="A404" s="274"/>
      <c r="B404" s="274"/>
      <c r="C404" s="62"/>
      <c r="D404" s="62"/>
      <c r="E404" s="62"/>
      <c r="F404" s="63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4"/>
      <c r="S404" s="62"/>
      <c r="T404" s="5"/>
    </row>
    <row r="405" spans="1:20" s="67" customFormat="1" x14ac:dyDescent="0.2">
      <c r="A405" s="274"/>
      <c r="B405" s="274"/>
      <c r="C405" s="62"/>
      <c r="D405" s="62"/>
      <c r="E405" s="62"/>
      <c r="F405" s="63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4"/>
      <c r="S405" s="62"/>
      <c r="T405" s="5"/>
    </row>
    <row r="406" spans="1:20" s="67" customFormat="1" x14ac:dyDescent="0.2">
      <c r="A406" s="274"/>
      <c r="B406" s="274"/>
      <c r="C406" s="62"/>
      <c r="D406" s="62"/>
      <c r="E406" s="62"/>
      <c r="F406" s="63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4"/>
      <c r="S406" s="62"/>
      <c r="T406" s="5"/>
    </row>
    <row r="407" spans="1:20" s="67" customFormat="1" x14ac:dyDescent="0.2">
      <c r="A407" s="274"/>
      <c r="B407" s="274"/>
      <c r="C407" s="62"/>
      <c r="D407" s="62"/>
      <c r="E407" s="62"/>
      <c r="F407" s="63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4"/>
      <c r="S407" s="62"/>
      <c r="T407" s="5"/>
    </row>
    <row r="408" spans="1:20" s="67" customFormat="1" x14ac:dyDescent="0.2">
      <c r="A408" s="274"/>
      <c r="B408" s="274"/>
      <c r="C408" s="62"/>
      <c r="D408" s="62"/>
      <c r="E408" s="62"/>
      <c r="F408" s="63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4"/>
      <c r="S408" s="62"/>
      <c r="T408" s="5"/>
    </row>
    <row r="409" spans="1:20" s="67" customFormat="1" x14ac:dyDescent="0.2">
      <c r="A409" s="274"/>
      <c r="B409" s="274"/>
      <c r="C409" s="62"/>
      <c r="D409" s="62"/>
      <c r="E409" s="62"/>
      <c r="F409" s="63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4"/>
      <c r="S409" s="62"/>
      <c r="T409" s="5"/>
    </row>
    <row r="410" spans="1:20" s="67" customFormat="1" x14ac:dyDescent="0.2">
      <c r="A410" s="274"/>
      <c r="B410" s="274"/>
      <c r="C410" s="62"/>
      <c r="D410" s="62"/>
      <c r="E410" s="62"/>
      <c r="F410" s="63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4"/>
      <c r="S410" s="62"/>
      <c r="T410" s="5"/>
    </row>
    <row r="411" spans="1:20" s="67" customFormat="1" x14ac:dyDescent="0.2">
      <c r="A411" s="274"/>
      <c r="B411" s="274"/>
      <c r="C411" s="62"/>
      <c r="D411" s="62"/>
      <c r="E411" s="62"/>
      <c r="F411" s="63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4"/>
      <c r="S411" s="62"/>
      <c r="T411" s="5"/>
    </row>
    <row r="412" spans="1:20" s="67" customFormat="1" x14ac:dyDescent="0.2">
      <c r="A412" s="274"/>
      <c r="B412" s="274"/>
      <c r="C412" s="62"/>
      <c r="D412" s="62"/>
      <c r="E412" s="62"/>
      <c r="F412" s="63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4"/>
      <c r="S412" s="62"/>
      <c r="T412" s="5"/>
    </row>
    <row r="413" spans="1:20" s="67" customFormat="1" x14ac:dyDescent="0.2">
      <c r="A413" s="274"/>
      <c r="B413" s="274"/>
      <c r="C413" s="62"/>
      <c r="D413" s="62"/>
      <c r="E413" s="62"/>
      <c r="F413" s="63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4"/>
      <c r="S413" s="62"/>
      <c r="T413" s="5"/>
    </row>
    <row r="414" spans="1:20" s="67" customFormat="1" x14ac:dyDescent="0.2">
      <c r="A414" s="274"/>
      <c r="B414" s="274"/>
      <c r="C414" s="62"/>
      <c r="D414" s="62"/>
      <c r="E414" s="62"/>
      <c r="F414" s="63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4"/>
      <c r="S414" s="62"/>
      <c r="T414" s="5"/>
    </row>
    <row r="415" spans="1:20" s="67" customFormat="1" x14ac:dyDescent="0.2">
      <c r="A415" s="274"/>
      <c r="B415" s="274"/>
      <c r="C415" s="62"/>
      <c r="D415" s="62"/>
      <c r="E415" s="62"/>
      <c r="F415" s="63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4"/>
      <c r="S415" s="62"/>
      <c r="T415" s="5"/>
    </row>
    <row r="416" spans="1:20" s="67" customFormat="1" x14ac:dyDescent="0.2">
      <c r="A416" s="274"/>
      <c r="B416" s="274"/>
      <c r="C416" s="62"/>
      <c r="D416" s="62"/>
      <c r="E416" s="62"/>
      <c r="F416" s="63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4"/>
      <c r="S416" s="62"/>
      <c r="T416" s="5"/>
    </row>
    <row r="417" spans="1:20" s="67" customFormat="1" x14ac:dyDescent="0.2">
      <c r="A417" s="274"/>
      <c r="B417" s="274"/>
      <c r="C417" s="62"/>
      <c r="D417" s="62"/>
      <c r="E417" s="62"/>
      <c r="F417" s="63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4"/>
      <c r="S417" s="62"/>
      <c r="T417" s="5"/>
    </row>
    <row r="418" spans="1:20" s="67" customFormat="1" x14ac:dyDescent="0.2">
      <c r="A418" s="274"/>
      <c r="B418" s="274"/>
      <c r="C418" s="62"/>
      <c r="D418" s="62"/>
      <c r="E418" s="62"/>
      <c r="F418" s="63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4"/>
      <c r="S418" s="62"/>
      <c r="T418" s="5"/>
    </row>
    <row r="419" spans="1:20" s="67" customFormat="1" x14ac:dyDescent="0.2">
      <c r="A419" s="274"/>
      <c r="B419" s="274"/>
      <c r="C419" s="62"/>
      <c r="D419" s="62"/>
      <c r="E419" s="62"/>
      <c r="F419" s="63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4"/>
      <c r="S419" s="62"/>
      <c r="T419" s="5"/>
    </row>
    <row r="420" spans="1:20" s="67" customFormat="1" x14ac:dyDescent="0.2">
      <c r="A420" s="274"/>
      <c r="B420" s="274"/>
      <c r="C420" s="62"/>
      <c r="D420" s="62"/>
      <c r="E420" s="62"/>
      <c r="F420" s="63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4"/>
      <c r="S420" s="62"/>
      <c r="T420" s="5"/>
    </row>
    <row r="421" spans="1:20" s="67" customFormat="1" x14ac:dyDescent="0.2">
      <c r="A421" s="274"/>
      <c r="B421" s="274"/>
      <c r="C421" s="62"/>
      <c r="D421" s="62"/>
      <c r="E421" s="62"/>
      <c r="F421" s="63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4"/>
      <c r="S421" s="62"/>
      <c r="T421" s="5"/>
    </row>
    <row r="422" spans="1:20" s="67" customFormat="1" x14ac:dyDescent="0.2">
      <c r="A422" s="274"/>
      <c r="B422" s="274"/>
      <c r="C422" s="62"/>
      <c r="D422" s="62"/>
      <c r="E422" s="62"/>
      <c r="F422" s="63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4"/>
      <c r="S422" s="62"/>
      <c r="T422" s="5"/>
    </row>
    <row r="423" spans="1:20" s="67" customFormat="1" x14ac:dyDescent="0.2">
      <c r="A423" s="274"/>
      <c r="B423" s="274"/>
      <c r="C423" s="62"/>
      <c r="D423" s="62"/>
      <c r="E423" s="62"/>
      <c r="F423" s="63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4"/>
      <c r="S423" s="62"/>
      <c r="T423" s="5"/>
    </row>
    <row r="424" spans="1:20" s="67" customFormat="1" x14ac:dyDescent="0.2">
      <c r="A424" s="274"/>
      <c r="B424" s="274"/>
      <c r="C424" s="62"/>
      <c r="D424" s="62"/>
      <c r="E424" s="62"/>
      <c r="F424" s="63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4"/>
      <c r="S424" s="62"/>
      <c r="T424" s="5"/>
    </row>
    <row r="425" spans="1:20" s="67" customFormat="1" x14ac:dyDescent="0.2">
      <c r="A425" s="274"/>
      <c r="B425" s="274"/>
      <c r="C425" s="62"/>
      <c r="D425" s="62"/>
      <c r="E425" s="62"/>
      <c r="F425" s="63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4"/>
      <c r="S425" s="62"/>
      <c r="T425" s="5"/>
    </row>
    <row r="426" spans="1:20" s="67" customFormat="1" x14ac:dyDescent="0.2">
      <c r="A426" s="274"/>
      <c r="B426" s="274"/>
      <c r="C426" s="62"/>
      <c r="D426" s="62"/>
      <c r="E426" s="62"/>
      <c r="F426" s="63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4"/>
      <c r="S426" s="62"/>
      <c r="T426" s="5"/>
    </row>
    <row r="427" spans="1:20" s="67" customFormat="1" x14ac:dyDescent="0.2">
      <c r="A427" s="274"/>
      <c r="B427" s="274"/>
      <c r="C427" s="62"/>
      <c r="D427" s="62"/>
      <c r="E427" s="62"/>
      <c r="F427" s="63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4"/>
      <c r="S427" s="62"/>
      <c r="T427" s="5"/>
    </row>
    <row r="428" spans="1:20" s="67" customFormat="1" x14ac:dyDescent="0.2">
      <c r="A428" s="274"/>
      <c r="B428" s="274"/>
      <c r="C428" s="62"/>
      <c r="D428" s="62"/>
      <c r="E428" s="62"/>
      <c r="F428" s="63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4"/>
      <c r="S428" s="62"/>
      <c r="T428" s="5"/>
    </row>
    <row r="429" spans="1:20" s="67" customFormat="1" x14ac:dyDescent="0.2">
      <c r="A429" s="274"/>
      <c r="B429" s="274"/>
      <c r="C429" s="62"/>
      <c r="D429" s="62"/>
      <c r="E429" s="62"/>
      <c r="F429" s="63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4"/>
      <c r="S429" s="62"/>
      <c r="T429" s="5"/>
    </row>
    <row r="430" spans="1:20" s="67" customFormat="1" x14ac:dyDescent="0.2">
      <c r="A430" s="274"/>
      <c r="B430" s="274"/>
      <c r="C430" s="62"/>
      <c r="D430" s="62"/>
      <c r="E430" s="62"/>
      <c r="F430" s="63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4"/>
      <c r="S430" s="62"/>
      <c r="T430" s="5"/>
    </row>
    <row r="431" spans="1:20" s="67" customFormat="1" x14ac:dyDescent="0.2">
      <c r="A431" s="274"/>
      <c r="B431" s="274"/>
      <c r="C431" s="62"/>
      <c r="D431" s="62"/>
      <c r="E431" s="62"/>
      <c r="F431" s="63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4"/>
      <c r="S431" s="62"/>
      <c r="T431" s="5"/>
    </row>
    <row r="432" spans="1:20" s="67" customFormat="1" x14ac:dyDescent="0.2">
      <c r="A432" s="274"/>
      <c r="B432" s="274"/>
      <c r="C432" s="62"/>
      <c r="D432" s="62"/>
      <c r="E432" s="62"/>
      <c r="F432" s="63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4"/>
      <c r="S432" s="62"/>
      <c r="T432" s="5"/>
    </row>
    <row r="433" spans="1:20" s="67" customFormat="1" x14ac:dyDescent="0.2">
      <c r="A433" s="274"/>
      <c r="B433" s="274"/>
      <c r="C433" s="62"/>
      <c r="D433" s="62"/>
      <c r="E433" s="62"/>
      <c r="F433" s="63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4"/>
      <c r="S433" s="62"/>
      <c r="T433" s="5"/>
    </row>
    <row r="434" spans="1:20" s="67" customFormat="1" x14ac:dyDescent="0.2">
      <c r="A434" s="274"/>
      <c r="B434" s="274"/>
      <c r="C434" s="62"/>
      <c r="D434" s="62"/>
      <c r="E434" s="62"/>
      <c r="F434" s="63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4"/>
      <c r="S434" s="62"/>
      <c r="T434" s="5"/>
    </row>
    <row r="435" spans="1:20" s="67" customFormat="1" x14ac:dyDescent="0.2">
      <c r="A435" s="274"/>
      <c r="B435" s="274"/>
      <c r="C435" s="62"/>
      <c r="D435" s="62"/>
      <c r="E435" s="62"/>
      <c r="F435" s="63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4"/>
      <c r="S435" s="62"/>
      <c r="T435" s="5"/>
    </row>
    <row r="436" spans="1:20" s="67" customFormat="1" x14ac:dyDescent="0.2">
      <c r="A436" s="274"/>
      <c r="B436" s="274"/>
      <c r="C436" s="62"/>
      <c r="D436" s="62"/>
      <c r="E436" s="62"/>
      <c r="F436" s="63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4"/>
      <c r="S436" s="62"/>
      <c r="T436" s="5"/>
    </row>
    <row r="437" spans="1:20" s="67" customFormat="1" x14ac:dyDescent="0.2">
      <c r="A437" s="274"/>
      <c r="B437" s="274"/>
      <c r="C437" s="62"/>
      <c r="D437" s="62"/>
      <c r="E437" s="62"/>
      <c r="F437" s="63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4"/>
      <c r="S437" s="62"/>
      <c r="T437" s="5"/>
    </row>
    <row r="438" spans="1:20" s="67" customFormat="1" x14ac:dyDescent="0.2">
      <c r="A438" s="274"/>
      <c r="B438" s="274"/>
      <c r="C438" s="62"/>
      <c r="D438" s="62"/>
      <c r="E438" s="62"/>
      <c r="F438" s="63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4"/>
      <c r="S438" s="62"/>
      <c r="T438" s="5"/>
    </row>
    <row r="439" spans="1:20" s="67" customFormat="1" x14ac:dyDescent="0.2">
      <c r="A439" s="274"/>
      <c r="B439" s="274"/>
      <c r="C439" s="62"/>
      <c r="D439" s="62"/>
      <c r="E439" s="62"/>
      <c r="F439" s="63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4"/>
      <c r="S439" s="62"/>
      <c r="T439" s="5"/>
    </row>
    <row r="440" spans="1:20" s="67" customFormat="1" x14ac:dyDescent="0.2">
      <c r="A440" s="274"/>
      <c r="B440" s="274"/>
      <c r="C440" s="62"/>
      <c r="D440" s="62"/>
      <c r="E440" s="62"/>
      <c r="F440" s="63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4"/>
      <c r="S440" s="62"/>
      <c r="T440" s="5"/>
    </row>
    <row r="441" spans="1:20" s="67" customFormat="1" x14ac:dyDescent="0.2">
      <c r="A441" s="274"/>
      <c r="B441" s="274"/>
      <c r="C441" s="62"/>
      <c r="D441" s="62"/>
      <c r="E441" s="62"/>
      <c r="F441" s="63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4"/>
      <c r="S441" s="62"/>
      <c r="T441" s="5"/>
    </row>
    <row r="442" spans="1:20" s="67" customFormat="1" x14ac:dyDescent="0.2">
      <c r="A442" s="274"/>
      <c r="B442" s="274"/>
      <c r="C442" s="62"/>
      <c r="D442" s="62"/>
      <c r="E442" s="62"/>
      <c r="F442" s="63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4"/>
      <c r="S442" s="62"/>
      <c r="T442" s="5"/>
    </row>
    <row r="443" spans="1:20" s="67" customFormat="1" x14ac:dyDescent="0.2">
      <c r="A443" s="274"/>
      <c r="B443" s="274"/>
      <c r="C443" s="62"/>
      <c r="D443" s="62"/>
      <c r="E443" s="62"/>
      <c r="F443" s="63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4"/>
      <c r="S443" s="62"/>
      <c r="T443" s="5"/>
    </row>
    <row r="444" spans="1:20" s="67" customFormat="1" x14ac:dyDescent="0.2">
      <c r="A444" s="274"/>
      <c r="B444" s="274"/>
      <c r="C444" s="62"/>
      <c r="D444" s="62"/>
      <c r="E444" s="62"/>
      <c r="F444" s="63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4"/>
      <c r="S444" s="62"/>
      <c r="T444" s="5"/>
    </row>
    <row r="445" spans="1:20" s="67" customFormat="1" x14ac:dyDescent="0.2">
      <c r="A445" s="274"/>
      <c r="B445" s="274"/>
      <c r="C445" s="62"/>
      <c r="D445" s="62"/>
      <c r="E445" s="62"/>
      <c r="F445" s="63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4"/>
      <c r="S445" s="62"/>
      <c r="T445" s="5"/>
    </row>
    <row r="446" spans="1:20" s="67" customFormat="1" x14ac:dyDescent="0.2">
      <c r="A446" s="274"/>
      <c r="B446" s="274"/>
      <c r="C446" s="62"/>
      <c r="D446" s="62"/>
      <c r="E446" s="62"/>
      <c r="F446" s="63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4"/>
      <c r="S446" s="62"/>
      <c r="T446" s="5"/>
    </row>
    <row r="447" spans="1:20" s="67" customFormat="1" x14ac:dyDescent="0.2">
      <c r="A447" s="274"/>
      <c r="B447" s="274"/>
      <c r="C447" s="62"/>
      <c r="D447" s="62"/>
      <c r="E447" s="62"/>
      <c r="F447" s="63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4"/>
      <c r="S447" s="62"/>
      <c r="T447" s="5"/>
    </row>
    <row r="448" spans="1:20" s="67" customFormat="1" x14ac:dyDescent="0.2">
      <c r="A448" s="274"/>
      <c r="B448" s="274"/>
      <c r="C448" s="62"/>
      <c r="D448" s="62"/>
      <c r="E448" s="62"/>
      <c r="F448" s="63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4"/>
      <c r="S448" s="62"/>
      <c r="T448" s="5"/>
    </row>
    <row r="449" spans="1:20" s="67" customFormat="1" x14ac:dyDescent="0.2">
      <c r="A449" s="274"/>
      <c r="B449" s="274"/>
      <c r="C449" s="62"/>
      <c r="D449" s="62"/>
      <c r="E449" s="62"/>
      <c r="F449" s="63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4"/>
      <c r="S449" s="62"/>
      <c r="T449" s="5"/>
    </row>
    <row r="450" spans="1:20" s="67" customFormat="1" x14ac:dyDescent="0.2">
      <c r="A450" s="274"/>
      <c r="B450" s="274"/>
      <c r="C450" s="62"/>
      <c r="D450" s="62"/>
      <c r="E450" s="62"/>
      <c r="F450" s="63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4"/>
      <c r="S450" s="62"/>
      <c r="T450" s="5"/>
    </row>
    <row r="451" spans="1:20" s="67" customFormat="1" x14ac:dyDescent="0.2">
      <c r="A451" s="274"/>
      <c r="B451" s="274"/>
      <c r="C451" s="62"/>
      <c r="D451" s="62"/>
      <c r="E451" s="62"/>
      <c r="F451" s="63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4"/>
      <c r="S451" s="62"/>
      <c r="T451" s="5"/>
    </row>
    <row r="452" spans="1:20" s="67" customFormat="1" x14ac:dyDescent="0.2">
      <c r="A452" s="274"/>
      <c r="B452" s="274"/>
      <c r="C452" s="62"/>
      <c r="D452" s="62"/>
      <c r="E452" s="62"/>
      <c r="F452" s="63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4"/>
      <c r="S452" s="62"/>
      <c r="T452" s="5"/>
    </row>
    <row r="453" spans="1:20" s="67" customFormat="1" x14ac:dyDescent="0.2">
      <c r="A453" s="274"/>
      <c r="B453" s="274"/>
      <c r="C453" s="62"/>
      <c r="D453" s="62"/>
      <c r="E453" s="62"/>
      <c r="F453" s="63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4"/>
      <c r="S453" s="62"/>
      <c r="T453" s="5"/>
    </row>
    <row r="454" spans="1:20" s="67" customFormat="1" x14ac:dyDescent="0.2">
      <c r="A454" s="274"/>
      <c r="B454" s="274"/>
      <c r="C454" s="62"/>
      <c r="D454" s="62"/>
      <c r="E454" s="62"/>
      <c r="F454" s="63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4"/>
      <c r="S454" s="62"/>
      <c r="T454" s="5"/>
    </row>
    <row r="455" spans="1:20" s="67" customFormat="1" x14ac:dyDescent="0.2">
      <c r="A455" s="274"/>
      <c r="B455" s="274"/>
      <c r="C455" s="62"/>
      <c r="D455" s="62"/>
      <c r="E455" s="62"/>
      <c r="F455" s="63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4"/>
      <c r="S455" s="62"/>
      <c r="T455" s="5"/>
    </row>
    <row r="456" spans="1:20" s="67" customFormat="1" x14ac:dyDescent="0.2">
      <c r="A456" s="274"/>
      <c r="B456" s="274"/>
      <c r="C456" s="62"/>
      <c r="D456" s="62"/>
      <c r="E456" s="62"/>
      <c r="F456" s="63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4"/>
      <c r="S456" s="62"/>
      <c r="T456" s="5"/>
    </row>
    <row r="457" spans="1:20" s="67" customFormat="1" x14ac:dyDescent="0.2">
      <c r="A457" s="274"/>
      <c r="B457" s="274"/>
      <c r="C457" s="62"/>
      <c r="D457" s="62"/>
      <c r="E457" s="62"/>
      <c r="F457" s="63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4"/>
      <c r="S457" s="62"/>
      <c r="T457" s="5"/>
    </row>
    <row r="458" spans="1:20" s="67" customFormat="1" x14ac:dyDescent="0.2">
      <c r="A458" s="274"/>
      <c r="B458" s="274"/>
      <c r="C458" s="62"/>
      <c r="D458" s="62"/>
      <c r="E458" s="62"/>
      <c r="F458" s="63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4"/>
      <c r="S458" s="62"/>
      <c r="T458" s="5"/>
    </row>
    <row r="459" spans="1:20" s="67" customFormat="1" x14ac:dyDescent="0.2">
      <c r="A459" s="274"/>
      <c r="B459" s="274"/>
      <c r="C459" s="62"/>
      <c r="D459" s="62"/>
      <c r="E459" s="62"/>
      <c r="F459" s="63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4"/>
      <c r="S459" s="62"/>
      <c r="T459" s="5"/>
    </row>
    <row r="460" spans="1:20" s="67" customFormat="1" x14ac:dyDescent="0.2">
      <c r="A460" s="274"/>
      <c r="B460" s="274"/>
      <c r="C460" s="62"/>
      <c r="D460" s="62"/>
      <c r="E460" s="62"/>
      <c r="F460" s="63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4"/>
      <c r="S460" s="62"/>
      <c r="T460" s="5"/>
    </row>
    <row r="461" spans="1:20" s="67" customFormat="1" x14ac:dyDescent="0.2">
      <c r="A461" s="274"/>
      <c r="B461" s="274"/>
      <c r="C461" s="62"/>
      <c r="D461" s="62"/>
      <c r="E461" s="62"/>
      <c r="F461" s="63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4"/>
      <c r="S461" s="62"/>
      <c r="T461" s="5"/>
    </row>
    <row r="462" spans="1:20" s="67" customFormat="1" x14ac:dyDescent="0.2">
      <c r="A462" s="274"/>
      <c r="B462" s="274"/>
      <c r="C462" s="62"/>
      <c r="D462" s="62"/>
      <c r="E462" s="62"/>
      <c r="F462" s="63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4"/>
      <c r="S462" s="62"/>
      <c r="T462" s="5"/>
    </row>
    <row r="463" spans="1:20" s="67" customFormat="1" x14ac:dyDescent="0.2">
      <c r="A463" s="274"/>
      <c r="B463" s="274"/>
      <c r="C463" s="62"/>
      <c r="D463" s="62"/>
      <c r="E463" s="62"/>
      <c r="F463" s="63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4"/>
      <c r="S463" s="62"/>
      <c r="T463" s="5"/>
    </row>
    <row r="464" spans="1:20" s="67" customFormat="1" x14ac:dyDescent="0.2">
      <c r="A464" s="274"/>
      <c r="B464" s="274"/>
      <c r="C464" s="62"/>
      <c r="D464" s="62"/>
      <c r="E464" s="62"/>
      <c r="F464" s="63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4"/>
      <c r="S464" s="62"/>
      <c r="T464" s="5"/>
    </row>
    <row r="465" spans="1:20" s="67" customFormat="1" x14ac:dyDescent="0.2">
      <c r="A465" s="274"/>
      <c r="B465" s="274"/>
      <c r="C465" s="62"/>
      <c r="D465" s="62"/>
      <c r="E465" s="62"/>
      <c r="F465" s="63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4"/>
      <c r="S465" s="62"/>
      <c r="T465" s="5"/>
    </row>
    <row r="466" spans="1:20" s="67" customFormat="1" x14ac:dyDescent="0.2">
      <c r="A466" s="274"/>
      <c r="B466" s="274"/>
      <c r="C466" s="62"/>
      <c r="D466" s="62"/>
      <c r="E466" s="62"/>
      <c r="F466" s="63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4"/>
      <c r="S466" s="62"/>
      <c r="T466" s="5"/>
    </row>
    <row r="467" spans="1:20" s="67" customFormat="1" x14ac:dyDescent="0.2">
      <c r="A467" s="274"/>
      <c r="B467" s="274"/>
      <c r="C467" s="62"/>
      <c r="D467" s="62"/>
      <c r="E467" s="62"/>
      <c r="F467" s="63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4"/>
      <c r="S467" s="62"/>
      <c r="T467" s="5"/>
    </row>
    <row r="468" spans="1:20" s="67" customFormat="1" x14ac:dyDescent="0.2">
      <c r="A468" s="274"/>
      <c r="B468" s="274"/>
      <c r="C468" s="62"/>
      <c r="D468" s="62"/>
      <c r="E468" s="62"/>
      <c r="F468" s="63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4"/>
      <c r="S468" s="62"/>
      <c r="T468" s="5"/>
    </row>
    <row r="469" spans="1:20" s="67" customFormat="1" x14ac:dyDescent="0.2">
      <c r="A469" s="274"/>
      <c r="B469" s="274"/>
      <c r="C469" s="62"/>
      <c r="D469" s="62"/>
      <c r="E469" s="62"/>
      <c r="F469" s="63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4"/>
      <c r="S469" s="62"/>
      <c r="T469" s="5"/>
    </row>
    <row r="470" spans="1:20" s="67" customFormat="1" x14ac:dyDescent="0.2">
      <c r="A470" s="274"/>
      <c r="B470" s="274"/>
      <c r="C470" s="62"/>
      <c r="D470" s="62"/>
      <c r="E470" s="62"/>
      <c r="F470" s="63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4"/>
      <c r="S470" s="62"/>
      <c r="T470" s="5"/>
    </row>
    <row r="471" spans="1:20" s="67" customFormat="1" x14ac:dyDescent="0.2">
      <c r="A471" s="274"/>
      <c r="B471" s="274"/>
      <c r="C471" s="62"/>
      <c r="D471" s="62"/>
      <c r="E471" s="62"/>
      <c r="F471" s="63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4"/>
      <c r="S471" s="62"/>
      <c r="T471" s="5"/>
    </row>
    <row r="472" spans="1:20" s="67" customFormat="1" x14ac:dyDescent="0.2">
      <c r="A472" s="274"/>
      <c r="B472" s="274"/>
      <c r="C472" s="62"/>
      <c r="D472" s="62"/>
      <c r="E472" s="62"/>
      <c r="F472" s="63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4"/>
      <c r="S472" s="62"/>
      <c r="T472" s="5"/>
    </row>
    <row r="473" spans="1:20" s="67" customFormat="1" x14ac:dyDescent="0.2">
      <c r="A473" s="274"/>
      <c r="B473" s="274"/>
      <c r="C473" s="62"/>
      <c r="D473" s="62"/>
      <c r="E473" s="62"/>
      <c r="F473" s="63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4"/>
      <c r="S473" s="62"/>
      <c r="T473" s="5"/>
    </row>
    <row r="474" spans="1:20" s="67" customFormat="1" x14ac:dyDescent="0.2">
      <c r="A474" s="274"/>
      <c r="B474" s="274"/>
      <c r="C474" s="62"/>
      <c r="D474" s="62"/>
      <c r="E474" s="62"/>
      <c r="F474" s="63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4"/>
      <c r="S474" s="62"/>
      <c r="T474" s="5"/>
    </row>
    <row r="475" spans="1:20" s="67" customFormat="1" x14ac:dyDescent="0.2">
      <c r="A475" s="274"/>
      <c r="B475" s="274"/>
      <c r="C475" s="62"/>
      <c r="D475" s="62"/>
      <c r="E475" s="62"/>
      <c r="F475" s="63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4"/>
      <c r="S475" s="62"/>
      <c r="T475" s="5"/>
    </row>
    <row r="476" spans="1:20" s="67" customFormat="1" x14ac:dyDescent="0.2">
      <c r="A476" s="274"/>
      <c r="B476" s="274"/>
      <c r="C476" s="62"/>
      <c r="D476" s="62"/>
      <c r="E476" s="62"/>
      <c r="F476" s="63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4"/>
      <c r="S476" s="62"/>
      <c r="T476" s="5"/>
    </row>
    <row r="477" spans="1:20" s="67" customFormat="1" x14ac:dyDescent="0.2">
      <c r="A477" s="274"/>
      <c r="B477" s="274"/>
      <c r="C477" s="62"/>
      <c r="D477" s="62"/>
      <c r="E477" s="62"/>
      <c r="F477" s="63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4"/>
      <c r="S477" s="62"/>
      <c r="T477" s="5"/>
    </row>
    <row r="478" spans="1:20" s="67" customFormat="1" x14ac:dyDescent="0.2">
      <c r="A478" s="274"/>
      <c r="B478" s="274"/>
      <c r="C478" s="62"/>
      <c r="D478" s="62"/>
      <c r="E478" s="62"/>
      <c r="F478" s="63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4"/>
      <c r="S478" s="62"/>
      <c r="T478" s="5"/>
    </row>
    <row r="479" spans="1:20" s="67" customFormat="1" x14ac:dyDescent="0.2">
      <c r="A479" s="274"/>
      <c r="B479" s="274"/>
      <c r="C479" s="62"/>
      <c r="D479" s="62"/>
      <c r="E479" s="62"/>
      <c r="F479" s="63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4"/>
      <c r="S479" s="62"/>
      <c r="T479" s="5"/>
    </row>
    <row r="480" spans="1:20" s="67" customFormat="1" x14ac:dyDescent="0.2">
      <c r="A480" s="274"/>
      <c r="B480" s="274"/>
      <c r="C480" s="62"/>
      <c r="D480" s="62"/>
      <c r="E480" s="62"/>
      <c r="F480" s="63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4"/>
      <c r="S480" s="62"/>
      <c r="T480" s="5"/>
    </row>
    <row r="481" spans="1:20" s="67" customFormat="1" x14ac:dyDescent="0.2">
      <c r="A481" s="274"/>
      <c r="B481" s="274"/>
      <c r="C481" s="62"/>
      <c r="D481" s="62"/>
      <c r="E481" s="62"/>
      <c r="F481" s="63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4"/>
      <c r="S481" s="62"/>
      <c r="T481" s="5"/>
    </row>
    <row r="482" spans="1:20" s="67" customFormat="1" x14ac:dyDescent="0.2">
      <c r="A482" s="274"/>
      <c r="B482" s="274"/>
      <c r="C482" s="62"/>
      <c r="D482" s="62"/>
      <c r="E482" s="62"/>
      <c r="F482" s="63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4"/>
      <c r="S482" s="62"/>
      <c r="T482" s="5"/>
    </row>
    <row r="483" spans="1:20" s="67" customFormat="1" x14ac:dyDescent="0.2">
      <c r="A483" s="274"/>
      <c r="B483" s="274"/>
      <c r="C483" s="62"/>
      <c r="D483" s="62"/>
      <c r="E483" s="62"/>
      <c r="F483" s="63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4"/>
      <c r="S483" s="62"/>
      <c r="T483" s="5"/>
    </row>
    <row r="484" spans="1:20" s="67" customFormat="1" x14ac:dyDescent="0.2">
      <c r="A484" s="274"/>
      <c r="B484" s="274"/>
      <c r="C484" s="62"/>
      <c r="D484" s="62"/>
      <c r="E484" s="62"/>
      <c r="F484" s="63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4"/>
      <c r="S484" s="62"/>
      <c r="T484" s="5"/>
    </row>
    <row r="485" spans="1:20" s="67" customFormat="1" x14ac:dyDescent="0.2">
      <c r="A485" s="274"/>
      <c r="B485" s="274"/>
      <c r="C485" s="62"/>
      <c r="D485" s="62"/>
      <c r="E485" s="62"/>
      <c r="F485" s="63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4"/>
      <c r="S485" s="62"/>
      <c r="T485" s="5"/>
    </row>
    <row r="486" spans="1:20" s="67" customFormat="1" x14ac:dyDescent="0.2">
      <c r="A486" s="274"/>
      <c r="B486" s="274"/>
      <c r="C486" s="62"/>
      <c r="D486" s="62"/>
      <c r="E486" s="62"/>
      <c r="F486" s="63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4"/>
      <c r="S486" s="62"/>
      <c r="T486" s="5"/>
    </row>
    <row r="487" spans="1:20" s="67" customFormat="1" x14ac:dyDescent="0.2">
      <c r="A487" s="274"/>
      <c r="B487" s="274"/>
      <c r="C487" s="62"/>
      <c r="D487" s="62"/>
      <c r="E487" s="62"/>
      <c r="F487" s="63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4"/>
      <c r="S487" s="62"/>
      <c r="T487" s="5"/>
    </row>
    <row r="488" spans="1:20" s="67" customFormat="1" x14ac:dyDescent="0.2">
      <c r="A488" s="274"/>
      <c r="B488" s="274"/>
      <c r="C488" s="62"/>
      <c r="D488" s="62"/>
      <c r="E488" s="62"/>
      <c r="F488" s="63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4"/>
      <c r="S488" s="62"/>
      <c r="T488" s="5"/>
    </row>
    <row r="489" spans="1:20" s="67" customFormat="1" x14ac:dyDescent="0.2">
      <c r="A489" s="274"/>
      <c r="B489" s="274"/>
      <c r="C489" s="62"/>
      <c r="D489" s="62"/>
      <c r="E489" s="62"/>
      <c r="F489" s="63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4"/>
      <c r="S489" s="62"/>
      <c r="T489" s="5"/>
    </row>
    <row r="490" spans="1:20" s="67" customFormat="1" x14ac:dyDescent="0.2">
      <c r="A490" s="274"/>
      <c r="B490" s="274"/>
      <c r="C490" s="62"/>
      <c r="D490" s="62"/>
      <c r="E490" s="62"/>
      <c r="F490" s="63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4"/>
      <c r="S490" s="62"/>
      <c r="T490" s="5"/>
    </row>
    <row r="491" spans="1:20" s="67" customFormat="1" x14ac:dyDescent="0.2">
      <c r="A491" s="274"/>
      <c r="B491" s="274"/>
      <c r="C491" s="62"/>
      <c r="D491" s="62"/>
      <c r="E491" s="62"/>
      <c r="F491" s="63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4"/>
      <c r="S491" s="62"/>
      <c r="T491" s="5"/>
    </row>
    <row r="492" spans="1:20" s="67" customFormat="1" x14ac:dyDescent="0.2">
      <c r="A492" s="274"/>
      <c r="B492" s="274"/>
      <c r="C492" s="62"/>
      <c r="D492" s="62"/>
      <c r="E492" s="62"/>
      <c r="F492" s="63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4"/>
      <c r="S492" s="62"/>
      <c r="T492" s="5"/>
    </row>
    <row r="493" spans="1:20" s="67" customFormat="1" x14ac:dyDescent="0.2">
      <c r="A493" s="274"/>
      <c r="B493" s="274"/>
      <c r="C493" s="62"/>
      <c r="D493" s="62"/>
      <c r="E493" s="62"/>
      <c r="F493" s="63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4"/>
      <c r="S493" s="62"/>
      <c r="T493" s="5"/>
    </row>
    <row r="494" spans="1:20" s="67" customFormat="1" x14ac:dyDescent="0.2">
      <c r="A494" s="274"/>
      <c r="B494" s="274"/>
      <c r="C494" s="62"/>
      <c r="D494" s="62"/>
      <c r="E494" s="62"/>
      <c r="F494" s="63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4"/>
      <c r="S494" s="62"/>
      <c r="T494" s="5"/>
    </row>
    <row r="495" spans="1:20" s="67" customFormat="1" x14ac:dyDescent="0.2">
      <c r="A495" s="274"/>
      <c r="B495" s="274"/>
      <c r="C495" s="62"/>
      <c r="D495" s="62"/>
      <c r="E495" s="62"/>
      <c r="F495" s="63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4"/>
      <c r="S495" s="62"/>
      <c r="T495" s="5"/>
    </row>
    <row r="496" spans="1:20" s="67" customFormat="1" x14ac:dyDescent="0.2">
      <c r="A496" s="274"/>
      <c r="B496" s="274"/>
      <c r="C496" s="62"/>
      <c r="D496" s="62"/>
      <c r="E496" s="62"/>
      <c r="F496" s="63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4"/>
      <c r="S496" s="62"/>
      <c r="T496" s="5"/>
    </row>
    <row r="497" spans="1:20" s="67" customFormat="1" x14ac:dyDescent="0.2">
      <c r="A497" s="274"/>
      <c r="B497" s="274"/>
      <c r="C497" s="62"/>
      <c r="D497" s="62"/>
      <c r="E497" s="62"/>
      <c r="F497" s="63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4"/>
      <c r="S497" s="62"/>
      <c r="T497" s="5"/>
    </row>
    <row r="498" spans="1:20" s="67" customFormat="1" x14ac:dyDescent="0.2">
      <c r="A498" s="274"/>
      <c r="B498" s="274"/>
      <c r="C498" s="62"/>
      <c r="D498" s="62"/>
      <c r="E498" s="62"/>
      <c r="F498" s="63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4"/>
      <c r="S498" s="62"/>
      <c r="T498" s="5"/>
    </row>
    <row r="499" spans="1:20" s="67" customFormat="1" x14ac:dyDescent="0.2">
      <c r="A499" s="274"/>
      <c r="B499" s="274"/>
      <c r="C499" s="62"/>
      <c r="D499" s="62"/>
      <c r="E499" s="62"/>
      <c r="F499" s="63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4"/>
      <c r="S499" s="62"/>
      <c r="T499" s="5"/>
    </row>
    <row r="500" spans="1:20" s="67" customFormat="1" x14ac:dyDescent="0.2">
      <c r="A500" s="274"/>
      <c r="B500" s="274"/>
      <c r="C500" s="62"/>
      <c r="D500" s="62"/>
      <c r="E500" s="62"/>
      <c r="F500" s="63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4"/>
      <c r="S500" s="62"/>
      <c r="T500" s="5"/>
    </row>
    <row r="501" spans="1:20" s="67" customFormat="1" x14ac:dyDescent="0.2">
      <c r="A501" s="274"/>
      <c r="B501" s="274"/>
      <c r="C501" s="62"/>
      <c r="D501" s="62"/>
      <c r="E501" s="62"/>
      <c r="F501" s="63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4"/>
      <c r="S501" s="62"/>
      <c r="T501" s="5"/>
    </row>
    <row r="502" spans="1:20" s="67" customFormat="1" x14ac:dyDescent="0.2">
      <c r="A502" s="274"/>
      <c r="B502" s="274"/>
      <c r="C502" s="62"/>
      <c r="D502" s="62"/>
      <c r="E502" s="62"/>
      <c r="F502" s="63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4"/>
      <c r="S502" s="62"/>
      <c r="T502" s="5"/>
    </row>
    <row r="503" spans="1:20" s="67" customFormat="1" x14ac:dyDescent="0.2">
      <c r="A503" s="274"/>
      <c r="B503" s="274"/>
      <c r="C503" s="62"/>
      <c r="D503" s="62"/>
      <c r="E503" s="62"/>
      <c r="F503" s="63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4"/>
      <c r="S503" s="62"/>
      <c r="T503" s="5"/>
    </row>
    <row r="504" spans="1:20" s="67" customFormat="1" x14ac:dyDescent="0.2">
      <c r="A504" s="274"/>
      <c r="B504" s="274"/>
      <c r="C504" s="62"/>
      <c r="D504" s="62"/>
      <c r="E504" s="62"/>
      <c r="F504" s="63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4"/>
      <c r="S504" s="62"/>
      <c r="T504" s="5"/>
    </row>
    <row r="505" spans="1:20" s="67" customFormat="1" x14ac:dyDescent="0.2">
      <c r="A505" s="274"/>
      <c r="B505" s="274"/>
      <c r="C505" s="62"/>
      <c r="D505" s="62"/>
      <c r="E505" s="62"/>
      <c r="F505" s="63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4"/>
      <c r="S505" s="62"/>
      <c r="T505" s="5"/>
    </row>
    <row r="506" spans="1:20" s="67" customFormat="1" x14ac:dyDescent="0.2">
      <c r="A506" s="274"/>
      <c r="B506" s="274"/>
      <c r="C506" s="62"/>
      <c r="D506" s="62"/>
      <c r="E506" s="62"/>
      <c r="F506" s="63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4"/>
      <c r="S506" s="62"/>
      <c r="T506" s="5"/>
    </row>
    <row r="507" spans="1:20" s="67" customFormat="1" x14ac:dyDescent="0.2">
      <c r="A507" s="274"/>
      <c r="B507" s="274"/>
      <c r="C507" s="62"/>
      <c r="D507" s="62"/>
      <c r="E507" s="62"/>
      <c r="F507" s="63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4"/>
      <c r="S507" s="62"/>
      <c r="T507" s="5"/>
    </row>
    <row r="508" spans="1:20" s="67" customFormat="1" x14ac:dyDescent="0.2">
      <c r="A508" s="274"/>
      <c r="B508" s="274"/>
      <c r="C508" s="62"/>
      <c r="D508" s="62"/>
      <c r="E508" s="62"/>
      <c r="F508" s="63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4"/>
      <c r="S508" s="62"/>
      <c r="T508" s="5"/>
    </row>
    <row r="509" spans="1:20" s="67" customFormat="1" x14ac:dyDescent="0.2">
      <c r="A509" s="274"/>
      <c r="B509" s="274"/>
      <c r="C509" s="62"/>
      <c r="D509" s="62"/>
      <c r="E509" s="62"/>
      <c r="F509" s="63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4"/>
      <c r="S509" s="62"/>
      <c r="T509" s="5"/>
    </row>
    <row r="510" spans="1:20" s="67" customFormat="1" x14ac:dyDescent="0.2">
      <c r="A510" s="274"/>
      <c r="B510" s="274"/>
      <c r="C510" s="62"/>
      <c r="D510" s="62"/>
      <c r="E510" s="62"/>
      <c r="F510" s="63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4"/>
      <c r="S510" s="62"/>
      <c r="T510" s="5"/>
    </row>
    <row r="511" spans="1:20" s="67" customFormat="1" x14ac:dyDescent="0.2">
      <c r="A511" s="274"/>
      <c r="B511" s="274"/>
      <c r="C511" s="62"/>
      <c r="D511" s="62"/>
      <c r="E511" s="62"/>
      <c r="F511" s="63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4"/>
      <c r="S511" s="62"/>
      <c r="T511" s="5"/>
    </row>
    <row r="512" spans="1:20" s="67" customFormat="1" x14ac:dyDescent="0.2">
      <c r="A512" s="274"/>
      <c r="B512" s="274"/>
      <c r="C512" s="62"/>
      <c r="D512" s="62"/>
      <c r="E512" s="62"/>
      <c r="F512" s="63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4"/>
      <c r="S512" s="62"/>
      <c r="T512" s="5"/>
    </row>
    <row r="513" spans="1:20" s="67" customFormat="1" x14ac:dyDescent="0.2">
      <c r="A513" s="274"/>
      <c r="B513" s="274"/>
      <c r="C513" s="62"/>
      <c r="D513" s="62"/>
      <c r="E513" s="62"/>
      <c r="F513" s="63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4"/>
      <c r="S513" s="62"/>
      <c r="T513" s="5"/>
    </row>
    <row r="514" spans="1:20" s="67" customFormat="1" x14ac:dyDescent="0.2">
      <c r="A514" s="274"/>
      <c r="B514" s="274"/>
      <c r="C514" s="62"/>
      <c r="D514" s="62"/>
      <c r="E514" s="62"/>
      <c r="F514" s="63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4"/>
      <c r="S514" s="62"/>
      <c r="T514" s="5"/>
    </row>
    <row r="515" spans="1:20" s="67" customFormat="1" x14ac:dyDescent="0.2">
      <c r="A515" s="274"/>
      <c r="B515" s="274"/>
      <c r="C515" s="62"/>
      <c r="D515" s="62"/>
      <c r="E515" s="62"/>
      <c r="F515" s="63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4"/>
      <c r="S515" s="62"/>
      <c r="T515" s="5"/>
    </row>
    <row r="516" spans="1:20" s="67" customFormat="1" x14ac:dyDescent="0.2">
      <c r="A516" s="274"/>
      <c r="B516" s="274"/>
      <c r="C516" s="62"/>
      <c r="D516" s="62"/>
      <c r="E516" s="62"/>
      <c r="F516" s="63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4"/>
      <c r="S516" s="62"/>
      <c r="T516" s="5"/>
    </row>
    <row r="517" spans="1:20" s="67" customFormat="1" x14ac:dyDescent="0.2">
      <c r="A517" s="274"/>
      <c r="B517" s="274"/>
      <c r="C517" s="62"/>
      <c r="D517" s="62"/>
      <c r="E517" s="62"/>
      <c r="F517" s="63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4"/>
      <c r="S517" s="62"/>
      <c r="T517" s="5"/>
    </row>
    <row r="518" spans="1:20" s="67" customFormat="1" x14ac:dyDescent="0.2">
      <c r="A518" s="274"/>
      <c r="B518" s="274"/>
      <c r="C518" s="62"/>
      <c r="D518" s="62"/>
      <c r="E518" s="62"/>
      <c r="F518" s="63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4"/>
      <c r="S518" s="62"/>
      <c r="T518" s="5"/>
    </row>
    <row r="519" spans="1:20" s="67" customFormat="1" x14ac:dyDescent="0.2">
      <c r="A519" s="274"/>
      <c r="B519" s="274"/>
      <c r="C519" s="62"/>
      <c r="D519" s="62"/>
      <c r="E519" s="62"/>
      <c r="F519" s="63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4"/>
      <c r="S519" s="62"/>
      <c r="T519" s="5"/>
    </row>
    <row r="520" spans="1:20" s="67" customFormat="1" x14ac:dyDescent="0.2">
      <c r="A520" s="274"/>
      <c r="B520" s="274"/>
      <c r="C520" s="62"/>
      <c r="D520" s="62"/>
      <c r="E520" s="62"/>
      <c r="F520" s="63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4"/>
      <c r="S520" s="62"/>
      <c r="T520" s="5"/>
    </row>
    <row r="521" spans="1:20" s="67" customFormat="1" x14ac:dyDescent="0.2">
      <c r="A521" s="274"/>
      <c r="B521" s="274"/>
      <c r="C521" s="62"/>
      <c r="D521" s="62"/>
      <c r="E521" s="62"/>
      <c r="F521" s="63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4"/>
      <c r="S521" s="62"/>
      <c r="T521" s="5"/>
    </row>
    <row r="522" spans="1:20" s="67" customFormat="1" x14ac:dyDescent="0.2">
      <c r="A522" s="274"/>
      <c r="B522" s="274"/>
      <c r="C522" s="62"/>
      <c r="D522" s="62"/>
      <c r="E522" s="62"/>
      <c r="F522" s="63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4"/>
      <c r="S522" s="62"/>
      <c r="T522" s="5"/>
    </row>
    <row r="523" spans="1:20" s="67" customFormat="1" x14ac:dyDescent="0.2">
      <c r="A523" s="274"/>
      <c r="B523" s="274"/>
      <c r="C523" s="62"/>
      <c r="D523" s="62"/>
      <c r="E523" s="62"/>
      <c r="F523" s="63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4"/>
      <c r="S523" s="62"/>
      <c r="T523" s="5"/>
    </row>
    <row r="524" spans="1:20" s="67" customFormat="1" x14ac:dyDescent="0.2">
      <c r="A524" s="274"/>
      <c r="B524" s="274"/>
      <c r="C524" s="62"/>
      <c r="D524" s="62"/>
      <c r="E524" s="62"/>
      <c r="F524" s="63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4"/>
      <c r="S524" s="62"/>
      <c r="T524" s="5"/>
    </row>
    <row r="525" spans="1:20" s="67" customFormat="1" x14ac:dyDescent="0.2">
      <c r="A525" s="274"/>
      <c r="B525" s="274"/>
      <c r="C525" s="62"/>
      <c r="D525" s="62"/>
      <c r="E525" s="62"/>
      <c r="F525" s="63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4"/>
      <c r="S525" s="62"/>
      <c r="T525" s="5"/>
    </row>
    <row r="526" spans="1:20" s="67" customFormat="1" x14ac:dyDescent="0.2">
      <c r="A526" s="274"/>
      <c r="B526" s="274"/>
      <c r="C526" s="62"/>
      <c r="D526" s="62"/>
      <c r="E526" s="62"/>
      <c r="F526" s="63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4"/>
      <c r="S526" s="62"/>
      <c r="T526" s="5"/>
    </row>
    <row r="527" spans="1:20" s="67" customFormat="1" x14ac:dyDescent="0.2">
      <c r="A527" s="274"/>
      <c r="B527" s="274"/>
      <c r="C527" s="62"/>
      <c r="D527" s="62"/>
      <c r="E527" s="62"/>
      <c r="F527" s="63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4"/>
      <c r="S527" s="62"/>
      <c r="T527" s="5"/>
    </row>
    <row r="528" spans="1:20" s="67" customFormat="1" x14ac:dyDescent="0.2">
      <c r="A528" s="274"/>
      <c r="B528" s="274"/>
      <c r="C528" s="62"/>
      <c r="D528" s="62"/>
      <c r="E528" s="62"/>
      <c r="F528" s="63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4"/>
      <c r="S528" s="62"/>
      <c r="T528" s="5"/>
    </row>
    <row r="529" spans="1:20" s="67" customFormat="1" x14ac:dyDescent="0.2">
      <c r="A529" s="274"/>
      <c r="B529" s="274"/>
      <c r="C529" s="62"/>
      <c r="D529" s="62"/>
      <c r="E529" s="62"/>
      <c r="F529" s="63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4"/>
      <c r="S529" s="62"/>
      <c r="T529" s="5"/>
    </row>
    <row r="530" spans="1:20" s="67" customFormat="1" x14ac:dyDescent="0.2">
      <c r="A530" s="274"/>
      <c r="B530" s="274"/>
      <c r="C530" s="62"/>
      <c r="D530" s="62"/>
      <c r="E530" s="62"/>
      <c r="F530" s="63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4"/>
      <c r="S530" s="62"/>
      <c r="T530" s="5"/>
    </row>
    <row r="531" spans="1:20" s="67" customFormat="1" x14ac:dyDescent="0.2">
      <c r="A531" s="274"/>
      <c r="B531" s="274"/>
      <c r="C531" s="62"/>
      <c r="D531" s="62"/>
      <c r="E531" s="62"/>
      <c r="F531" s="63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4"/>
      <c r="S531" s="62"/>
      <c r="T531" s="5"/>
    </row>
    <row r="532" spans="1:20" s="67" customFormat="1" x14ac:dyDescent="0.2">
      <c r="A532" s="274"/>
      <c r="B532" s="274"/>
      <c r="C532" s="62"/>
      <c r="D532" s="62"/>
      <c r="E532" s="62"/>
      <c r="F532" s="63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4"/>
      <c r="S532" s="62"/>
      <c r="T532" s="5"/>
    </row>
    <row r="533" spans="1:20" s="67" customFormat="1" x14ac:dyDescent="0.2">
      <c r="A533" s="274"/>
      <c r="B533" s="274"/>
      <c r="C533" s="62"/>
      <c r="D533" s="62"/>
      <c r="E533" s="62"/>
      <c r="F533" s="63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4"/>
      <c r="S533" s="62"/>
      <c r="T533" s="5"/>
    </row>
    <row r="534" spans="1:20" s="67" customFormat="1" x14ac:dyDescent="0.2">
      <c r="A534" s="274"/>
      <c r="B534" s="274"/>
      <c r="C534" s="62"/>
      <c r="D534" s="62"/>
      <c r="E534" s="62"/>
      <c r="F534" s="63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4"/>
      <c r="S534" s="62"/>
      <c r="T534" s="5"/>
    </row>
    <row r="535" spans="1:20" s="67" customFormat="1" x14ac:dyDescent="0.2">
      <c r="A535" s="274"/>
      <c r="B535" s="274"/>
      <c r="C535" s="62"/>
      <c r="D535" s="62"/>
      <c r="E535" s="62"/>
      <c r="F535" s="63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4"/>
      <c r="S535" s="62"/>
      <c r="T535" s="5"/>
    </row>
    <row r="536" spans="1:20" s="67" customFormat="1" x14ac:dyDescent="0.2">
      <c r="A536" s="274"/>
      <c r="B536" s="274"/>
      <c r="C536" s="62"/>
      <c r="D536" s="62"/>
      <c r="E536" s="62"/>
      <c r="F536" s="63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4"/>
      <c r="S536" s="62"/>
      <c r="T536" s="5"/>
    </row>
    <row r="537" spans="1:20" s="67" customFormat="1" x14ac:dyDescent="0.2">
      <c r="A537" s="274"/>
      <c r="B537" s="274"/>
      <c r="C537" s="62"/>
      <c r="D537" s="62"/>
      <c r="E537" s="62"/>
      <c r="F537" s="63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4"/>
      <c r="S537" s="62"/>
      <c r="T537" s="5"/>
    </row>
    <row r="538" spans="1:20" s="67" customFormat="1" x14ac:dyDescent="0.2">
      <c r="A538" s="274"/>
      <c r="B538" s="274"/>
      <c r="C538" s="62"/>
      <c r="D538" s="62"/>
      <c r="E538" s="62"/>
      <c r="F538" s="63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4"/>
      <c r="S538" s="62"/>
      <c r="T538" s="5"/>
    </row>
    <row r="539" spans="1:20" s="67" customFormat="1" x14ac:dyDescent="0.2">
      <c r="A539" s="274"/>
      <c r="B539" s="274"/>
      <c r="C539" s="62"/>
      <c r="D539" s="62"/>
      <c r="E539" s="62"/>
      <c r="F539" s="63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4"/>
      <c r="S539" s="62"/>
      <c r="T539" s="5"/>
    </row>
    <row r="540" spans="1:20" s="67" customFormat="1" x14ac:dyDescent="0.2">
      <c r="A540" s="274"/>
      <c r="B540" s="274"/>
      <c r="C540" s="62"/>
      <c r="D540" s="62"/>
      <c r="E540" s="62"/>
      <c r="F540" s="63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4"/>
      <c r="S540" s="62"/>
      <c r="T540" s="5"/>
    </row>
    <row r="541" spans="1:20" s="67" customFormat="1" x14ac:dyDescent="0.2">
      <c r="A541" s="274"/>
      <c r="B541" s="274"/>
      <c r="C541" s="62"/>
      <c r="D541" s="62"/>
      <c r="E541" s="62"/>
      <c r="F541" s="63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4"/>
      <c r="S541" s="62"/>
      <c r="T541" s="5"/>
    </row>
    <row r="542" spans="1:20" s="67" customFormat="1" x14ac:dyDescent="0.2">
      <c r="A542" s="274"/>
      <c r="B542" s="274"/>
      <c r="C542" s="62"/>
      <c r="D542" s="62"/>
      <c r="E542" s="62"/>
      <c r="F542" s="63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4"/>
      <c r="S542" s="62"/>
      <c r="T542" s="5"/>
    </row>
    <row r="543" spans="1:20" s="67" customFormat="1" x14ac:dyDescent="0.2">
      <c r="A543" s="274"/>
      <c r="B543" s="274"/>
      <c r="C543" s="62"/>
      <c r="D543" s="62"/>
      <c r="E543" s="62"/>
      <c r="F543" s="63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4"/>
      <c r="S543" s="62"/>
      <c r="T543" s="5"/>
    </row>
    <row r="544" spans="1:20" s="67" customFormat="1" x14ac:dyDescent="0.2">
      <c r="A544" s="274"/>
      <c r="B544" s="274"/>
      <c r="C544" s="62"/>
      <c r="D544" s="62"/>
      <c r="E544" s="62"/>
      <c r="F544" s="63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4"/>
      <c r="S544" s="62"/>
      <c r="T544" s="5"/>
    </row>
    <row r="545" spans="1:20" s="67" customFormat="1" x14ac:dyDescent="0.2">
      <c r="A545" s="274"/>
      <c r="B545" s="274"/>
      <c r="C545" s="62"/>
      <c r="D545" s="62"/>
      <c r="E545" s="62"/>
      <c r="F545" s="63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4"/>
      <c r="S545" s="62"/>
      <c r="T545" s="5"/>
    </row>
    <row r="546" spans="1:20" s="67" customFormat="1" x14ac:dyDescent="0.2">
      <c r="A546" s="274"/>
      <c r="B546" s="274"/>
      <c r="C546" s="62"/>
      <c r="D546" s="62"/>
      <c r="E546" s="62"/>
      <c r="F546" s="63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4"/>
      <c r="S546" s="62"/>
      <c r="T546" s="5"/>
    </row>
    <row r="547" spans="1:20" s="67" customFormat="1" x14ac:dyDescent="0.2">
      <c r="A547" s="274"/>
      <c r="B547" s="274"/>
      <c r="C547" s="62"/>
      <c r="D547" s="62"/>
      <c r="E547" s="62"/>
      <c r="F547" s="63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4"/>
      <c r="S547" s="62"/>
      <c r="T547" s="5"/>
    </row>
    <row r="548" spans="1:20" s="67" customFormat="1" x14ac:dyDescent="0.2">
      <c r="A548" s="274"/>
      <c r="B548" s="274"/>
      <c r="C548" s="62"/>
      <c r="D548" s="62"/>
      <c r="E548" s="62"/>
      <c r="F548" s="63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4"/>
      <c r="S548" s="62"/>
      <c r="T548" s="5"/>
    </row>
    <row r="549" spans="1:20" s="67" customFormat="1" x14ac:dyDescent="0.2">
      <c r="A549" s="274"/>
      <c r="B549" s="274"/>
      <c r="C549" s="62"/>
      <c r="D549" s="62"/>
      <c r="E549" s="62"/>
      <c r="F549" s="63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4"/>
      <c r="S549" s="62"/>
      <c r="T549" s="5"/>
    </row>
    <row r="550" spans="1:20" s="67" customFormat="1" x14ac:dyDescent="0.2">
      <c r="A550" s="274"/>
      <c r="B550" s="274"/>
      <c r="C550" s="62"/>
      <c r="D550" s="62"/>
      <c r="E550" s="62"/>
      <c r="F550" s="63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4"/>
      <c r="S550" s="62"/>
      <c r="T550" s="5"/>
    </row>
    <row r="551" spans="1:20" s="67" customFormat="1" x14ac:dyDescent="0.2">
      <c r="A551" s="274"/>
      <c r="B551" s="274"/>
      <c r="C551" s="62"/>
      <c r="D551" s="62"/>
      <c r="E551" s="62"/>
      <c r="F551" s="63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4"/>
      <c r="S551" s="62"/>
      <c r="T551" s="5"/>
    </row>
    <row r="552" spans="1:20" s="67" customFormat="1" x14ac:dyDescent="0.2">
      <c r="A552" s="274"/>
      <c r="B552" s="274"/>
      <c r="C552" s="62"/>
      <c r="D552" s="62"/>
      <c r="E552" s="62"/>
      <c r="F552" s="63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4"/>
      <c r="S552" s="62"/>
      <c r="T552" s="5"/>
    </row>
    <row r="553" spans="1:20" s="67" customFormat="1" x14ac:dyDescent="0.2">
      <c r="A553" s="274"/>
      <c r="B553" s="274"/>
      <c r="C553" s="62"/>
      <c r="D553" s="62"/>
      <c r="E553" s="62"/>
      <c r="F553" s="63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4"/>
      <c r="S553" s="62"/>
      <c r="T553" s="5"/>
    </row>
    <row r="554" spans="1:20" s="67" customFormat="1" x14ac:dyDescent="0.2">
      <c r="A554" s="274"/>
      <c r="B554" s="274"/>
      <c r="C554" s="62"/>
      <c r="D554" s="62"/>
      <c r="E554" s="62"/>
      <c r="F554" s="63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4"/>
      <c r="S554" s="62"/>
      <c r="T554" s="5"/>
    </row>
    <row r="555" spans="1:20" s="67" customFormat="1" x14ac:dyDescent="0.2">
      <c r="A555" s="274"/>
      <c r="B555" s="274"/>
      <c r="C555" s="62"/>
      <c r="D555" s="62"/>
      <c r="E555" s="62"/>
      <c r="F555" s="63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4"/>
      <c r="S555" s="62"/>
      <c r="T555" s="5"/>
    </row>
    <row r="556" spans="1:20" s="67" customFormat="1" x14ac:dyDescent="0.2">
      <c r="A556" s="274"/>
      <c r="B556" s="274"/>
      <c r="C556" s="62"/>
      <c r="D556" s="62"/>
      <c r="E556" s="62"/>
      <c r="F556" s="63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4"/>
      <c r="S556" s="62"/>
      <c r="T556" s="5"/>
    </row>
    <row r="557" spans="1:20" s="67" customFormat="1" x14ac:dyDescent="0.2">
      <c r="A557" s="274"/>
      <c r="B557" s="274"/>
      <c r="C557" s="62"/>
      <c r="D557" s="62"/>
      <c r="E557" s="62"/>
      <c r="F557" s="63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4"/>
      <c r="S557" s="62"/>
      <c r="T557" s="5"/>
    </row>
    <row r="558" spans="1:20" s="67" customFormat="1" x14ac:dyDescent="0.2">
      <c r="A558" s="274"/>
      <c r="B558" s="274"/>
      <c r="C558" s="62"/>
      <c r="D558" s="62"/>
      <c r="E558" s="62"/>
      <c r="F558" s="63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4"/>
      <c r="S558" s="62"/>
      <c r="T558" s="5"/>
    </row>
    <row r="559" spans="1:20" s="67" customFormat="1" x14ac:dyDescent="0.2">
      <c r="A559" s="274"/>
      <c r="B559" s="274"/>
      <c r="C559" s="62"/>
      <c r="D559" s="62"/>
      <c r="E559" s="62"/>
      <c r="F559" s="63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4"/>
      <c r="S559" s="62"/>
      <c r="T559" s="5"/>
    </row>
    <row r="560" spans="1:20" s="67" customFormat="1" x14ac:dyDescent="0.2">
      <c r="A560" s="274"/>
      <c r="B560" s="274"/>
      <c r="C560" s="62"/>
      <c r="D560" s="62"/>
      <c r="E560" s="62"/>
      <c r="F560" s="63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4"/>
      <c r="S560" s="62"/>
      <c r="T560" s="5"/>
    </row>
    <row r="561" spans="1:20" s="67" customFormat="1" x14ac:dyDescent="0.2">
      <c r="A561" s="274"/>
      <c r="B561" s="274"/>
      <c r="C561" s="62"/>
      <c r="D561" s="62"/>
      <c r="E561" s="62"/>
      <c r="F561" s="63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4"/>
      <c r="S561" s="62"/>
      <c r="T561" s="5"/>
    </row>
    <row r="562" spans="1:20" s="67" customFormat="1" x14ac:dyDescent="0.2">
      <c r="A562" s="274"/>
      <c r="B562" s="274"/>
      <c r="C562" s="62"/>
      <c r="D562" s="62"/>
      <c r="E562" s="62"/>
      <c r="F562" s="63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4"/>
      <c r="S562" s="62"/>
      <c r="T562" s="5"/>
    </row>
    <row r="563" spans="1:20" s="67" customFormat="1" x14ac:dyDescent="0.2">
      <c r="A563" s="274"/>
      <c r="B563" s="274"/>
      <c r="C563" s="62"/>
      <c r="D563" s="62"/>
      <c r="E563" s="62"/>
      <c r="F563" s="63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4"/>
      <c r="S563" s="62"/>
      <c r="T563" s="5"/>
    </row>
    <row r="564" spans="1:20" s="67" customFormat="1" x14ac:dyDescent="0.2">
      <c r="A564" s="274"/>
      <c r="B564" s="274"/>
      <c r="C564" s="62"/>
      <c r="D564" s="62"/>
      <c r="E564" s="62"/>
      <c r="F564" s="63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4"/>
      <c r="S564" s="62"/>
      <c r="T564" s="5"/>
    </row>
    <row r="565" spans="1:20" s="67" customFormat="1" x14ac:dyDescent="0.2">
      <c r="A565" s="274"/>
      <c r="B565" s="274"/>
      <c r="C565" s="62"/>
      <c r="D565" s="62"/>
      <c r="E565" s="62"/>
      <c r="F565" s="63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4"/>
      <c r="S565" s="62"/>
      <c r="T565" s="5"/>
    </row>
    <row r="566" spans="1:20" s="67" customFormat="1" x14ac:dyDescent="0.2">
      <c r="A566" s="274"/>
      <c r="B566" s="274"/>
      <c r="C566" s="62"/>
      <c r="D566" s="62"/>
      <c r="E566" s="62"/>
      <c r="F566" s="63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4"/>
      <c r="S566" s="62"/>
      <c r="T566" s="5"/>
    </row>
    <row r="567" spans="1:20" s="67" customFormat="1" x14ac:dyDescent="0.2">
      <c r="A567" s="274"/>
      <c r="B567" s="274"/>
      <c r="C567" s="62"/>
      <c r="D567" s="62"/>
      <c r="E567" s="62"/>
      <c r="F567" s="63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4"/>
      <c r="S567" s="62"/>
      <c r="T567" s="5"/>
    </row>
    <row r="568" spans="1:20" s="67" customFormat="1" x14ac:dyDescent="0.2">
      <c r="A568" s="274"/>
      <c r="B568" s="274"/>
      <c r="C568" s="62"/>
      <c r="D568" s="62"/>
      <c r="E568" s="62"/>
      <c r="F568" s="63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4"/>
      <c r="S568" s="62"/>
      <c r="T568" s="5"/>
    </row>
    <row r="569" spans="1:20" s="67" customFormat="1" x14ac:dyDescent="0.2">
      <c r="A569" s="274"/>
      <c r="B569" s="274"/>
      <c r="C569" s="62"/>
      <c r="D569" s="62"/>
      <c r="E569" s="62"/>
      <c r="F569" s="63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4"/>
      <c r="S569" s="62"/>
      <c r="T569" s="5"/>
    </row>
    <row r="570" spans="1:20" s="67" customFormat="1" x14ac:dyDescent="0.2">
      <c r="A570" s="274"/>
      <c r="B570" s="274"/>
      <c r="C570" s="62"/>
      <c r="D570" s="62"/>
      <c r="E570" s="62"/>
      <c r="F570" s="63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4"/>
      <c r="S570" s="62"/>
      <c r="T570" s="5"/>
    </row>
    <row r="571" spans="1:20" s="67" customFormat="1" x14ac:dyDescent="0.2">
      <c r="A571" s="274"/>
      <c r="B571" s="274"/>
      <c r="C571" s="62"/>
      <c r="D571" s="62"/>
      <c r="E571" s="62"/>
      <c r="F571" s="63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4"/>
      <c r="S571" s="62"/>
      <c r="T571" s="5"/>
    </row>
    <row r="572" spans="1:20" s="67" customFormat="1" x14ac:dyDescent="0.2">
      <c r="A572" s="274"/>
      <c r="B572" s="274"/>
      <c r="C572" s="62"/>
      <c r="D572" s="62"/>
      <c r="E572" s="62"/>
      <c r="F572" s="63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4"/>
      <c r="S572" s="62"/>
      <c r="T572" s="5"/>
    </row>
    <row r="573" spans="1:20" s="67" customFormat="1" x14ac:dyDescent="0.2">
      <c r="A573" s="274"/>
      <c r="B573" s="274"/>
      <c r="C573" s="62"/>
      <c r="D573" s="62"/>
      <c r="E573" s="62"/>
      <c r="F573" s="63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4"/>
      <c r="S573" s="62"/>
      <c r="T573" s="5"/>
    </row>
    <row r="574" spans="1:20" s="67" customFormat="1" x14ac:dyDescent="0.2">
      <c r="A574" s="274"/>
      <c r="B574" s="274"/>
      <c r="C574" s="62"/>
      <c r="D574" s="62"/>
      <c r="E574" s="62"/>
      <c r="F574" s="63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4"/>
      <c r="S574" s="62"/>
      <c r="T574" s="5"/>
    </row>
    <row r="575" spans="1:20" s="67" customFormat="1" x14ac:dyDescent="0.2">
      <c r="A575" s="274"/>
      <c r="B575" s="274"/>
      <c r="C575" s="62"/>
      <c r="D575" s="62"/>
      <c r="E575" s="62"/>
      <c r="F575" s="63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4"/>
      <c r="S575" s="62"/>
      <c r="T575" s="5"/>
    </row>
    <row r="576" spans="1:20" s="67" customFormat="1" x14ac:dyDescent="0.2">
      <c r="A576" s="274"/>
      <c r="B576" s="274"/>
      <c r="C576" s="62"/>
      <c r="D576" s="62"/>
      <c r="E576" s="62"/>
      <c r="F576" s="63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4"/>
      <c r="S576" s="62"/>
      <c r="T576" s="5"/>
    </row>
    <row r="577" spans="1:20" s="67" customFormat="1" x14ac:dyDescent="0.2">
      <c r="A577" s="274"/>
      <c r="B577" s="274"/>
      <c r="C577" s="62"/>
      <c r="D577" s="62"/>
      <c r="E577" s="62"/>
      <c r="F577" s="63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4"/>
      <c r="S577" s="62"/>
      <c r="T577" s="5"/>
    </row>
    <row r="578" spans="1:20" s="67" customFormat="1" x14ac:dyDescent="0.2">
      <c r="A578" s="274"/>
      <c r="B578" s="274"/>
      <c r="C578" s="62"/>
      <c r="D578" s="62"/>
      <c r="E578" s="62"/>
      <c r="F578" s="63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4"/>
      <c r="S578" s="62"/>
      <c r="T578" s="5"/>
    </row>
    <row r="579" spans="1:20" s="67" customFormat="1" x14ac:dyDescent="0.2">
      <c r="A579" s="274"/>
      <c r="B579" s="274"/>
      <c r="C579" s="62"/>
      <c r="D579" s="62"/>
      <c r="E579" s="62"/>
      <c r="F579" s="63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4"/>
      <c r="S579" s="62"/>
      <c r="T579" s="5"/>
    </row>
    <row r="580" spans="1:20" s="67" customFormat="1" x14ac:dyDescent="0.2">
      <c r="A580" s="274"/>
      <c r="B580" s="274"/>
      <c r="C580" s="62"/>
      <c r="D580" s="62"/>
      <c r="E580" s="62"/>
      <c r="F580" s="63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4"/>
      <c r="S580" s="62"/>
      <c r="T580" s="5"/>
    </row>
    <row r="581" spans="1:20" s="67" customFormat="1" x14ac:dyDescent="0.2">
      <c r="A581" s="274"/>
      <c r="B581" s="274"/>
      <c r="C581" s="62"/>
      <c r="D581" s="62"/>
      <c r="E581" s="62"/>
      <c r="F581" s="63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4"/>
      <c r="S581" s="62"/>
      <c r="T581" s="5"/>
    </row>
    <row r="582" spans="1:20" s="67" customFormat="1" x14ac:dyDescent="0.2">
      <c r="A582" s="274"/>
      <c r="B582" s="274"/>
      <c r="C582" s="62"/>
      <c r="D582" s="62"/>
      <c r="E582" s="62"/>
      <c r="F582" s="63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4"/>
      <c r="S582" s="62"/>
      <c r="T582" s="5"/>
    </row>
    <row r="583" spans="1:20" s="67" customFormat="1" x14ac:dyDescent="0.2">
      <c r="A583" s="274"/>
      <c r="B583" s="274"/>
      <c r="C583" s="62"/>
      <c r="D583" s="62"/>
      <c r="E583" s="62"/>
      <c r="F583" s="63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4"/>
      <c r="S583" s="62"/>
      <c r="T583" s="5"/>
    </row>
    <row r="584" spans="1:20" s="67" customFormat="1" x14ac:dyDescent="0.2">
      <c r="A584" s="274"/>
      <c r="B584" s="274"/>
      <c r="C584" s="62"/>
      <c r="D584" s="62"/>
      <c r="E584" s="62"/>
      <c r="F584" s="63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4"/>
      <c r="S584" s="62"/>
      <c r="T584" s="5"/>
    </row>
    <row r="585" spans="1:20" s="67" customFormat="1" x14ac:dyDescent="0.2">
      <c r="A585" s="274"/>
      <c r="B585" s="274"/>
      <c r="C585" s="62"/>
      <c r="D585" s="62"/>
      <c r="E585" s="62"/>
      <c r="F585" s="63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4"/>
      <c r="S585" s="62"/>
      <c r="T585" s="5"/>
    </row>
    <row r="586" spans="1:20" s="67" customFormat="1" x14ac:dyDescent="0.2">
      <c r="A586" s="274"/>
      <c r="B586" s="274"/>
      <c r="C586" s="62"/>
      <c r="D586" s="62"/>
      <c r="E586" s="62"/>
      <c r="F586" s="63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4"/>
      <c r="S586" s="62"/>
      <c r="T586" s="5"/>
    </row>
    <row r="587" spans="1:20" s="67" customFormat="1" x14ac:dyDescent="0.2">
      <c r="A587" s="274"/>
      <c r="B587" s="274"/>
      <c r="C587" s="62"/>
      <c r="D587" s="62"/>
      <c r="E587" s="62"/>
      <c r="F587" s="63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4"/>
      <c r="S587" s="62"/>
      <c r="T587" s="5"/>
    </row>
    <row r="588" spans="1:20" s="67" customFormat="1" x14ac:dyDescent="0.2">
      <c r="A588" s="274"/>
      <c r="B588" s="274"/>
      <c r="C588" s="62"/>
      <c r="D588" s="62"/>
      <c r="E588" s="62"/>
      <c r="F588" s="63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4"/>
      <c r="S588" s="62"/>
      <c r="T588" s="5"/>
    </row>
    <row r="589" spans="1:20" s="67" customFormat="1" x14ac:dyDescent="0.2">
      <c r="A589" s="274"/>
      <c r="B589" s="274"/>
      <c r="C589" s="62"/>
      <c r="D589" s="62"/>
      <c r="E589" s="62"/>
      <c r="F589" s="63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4"/>
      <c r="S589" s="62"/>
      <c r="T589" s="5"/>
    </row>
    <row r="590" spans="1:20" s="67" customFormat="1" x14ac:dyDescent="0.2">
      <c r="A590" s="274"/>
      <c r="B590" s="274"/>
      <c r="C590" s="62"/>
      <c r="D590" s="62"/>
      <c r="E590" s="62"/>
      <c r="F590" s="63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4"/>
      <c r="S590" s="62"/>
      <c r="T590" s="5"/>
    </row>
    <row r="591" spans="1:20" s="67" customFormat="1" x14ac:dyDescent="0.2">
      <c r="A591" s="274"/>
      <c r="B591" s="274"/>
      <c r="C591" s="62"/>
      <c r="D591" s="62"/>
      <c r="E591" s="62"/>
      <c r="F591" s="63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4"/>
      <c r="S591" s="62"/>
      <c r="T591" s="5"/>
    </row>
    <row r="592" spans="1:20" s="67" customFormat="1" x14ac:dyDescent="0.2">
      <c r="A592" s="274"/>
      <c r="B592" s="274"/>
      <c r="C592" s="62"/>
      <c r="D592" s="62"/>
      <c r="E592" s="62"/>
      <c r="F592" s="63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4"/>
      <c r="S592" s="62"/>
      <c r="T592" s="5"/>
    </row>
    <row r="593" spans="1:20" s="67" customFormat="1" x14ac:dyDescent="0.2">
      <c r="A593" s="274"/>
      <c r="B593" s="274"/>
      <c r="C593" s="62"/>
      <c r="D593" s="62"/>
      <c r="E593" s="62"/>
      <c r="F593" s="63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4"/>
      <c r="S593" s="62"/>
      <c r="T593" s="5"/>
    </row>
    <row r="594" spans="1:20" s="67" customFormat="1" x14ac:dyDescent="0.2">
      <c r="A594" s="274"/>
      <c r="B594" s="274"/>
      <c r="C594" s="62"/>
      <c r="D594" s="62"/>
      <c r="E594" s="62"/>
      <c r="F594" s="63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4"/>
      <c r="S594" s="62"/>
      <c r="T594" s="5"/>
    </row>
    <row r="595" spans="1:20" s="67" customFormat="1" x14ac:dyDescent="0.2">
      <c r="A595" s="274"/>
      <c r="B595" s="274"/>
      <c r="C595" s="62"/>
      <c r="D595" s="62"/>
      <c r="E595" s="62"/>
      <c r="F595" s="63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4"/>
      <c r="S595" s="62"/>
      <c r="T595" s="5"/>
    </row>
    <row r="596" spans="1:20" s="67" customFormat="1" x14ac:dyDescent="0.2">
      <c r="A596" s="274"/>
      <c r="B596" s="274"/>
      <c r="C596" s="62"/>
      <c r="D596" s="62"/>
      <c r="E596" s="62"/>
      <c r="F596" s="63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4"/>
      <c r="S596" s="62"/>
      <c r="T596" s="5"/>
    </row>
    <row r="597" spans="1:20" s="67" customFormat="1" x14ac:dyDescent="0.2">
      <c r="A597" s="274"/>
      <c r="B597" s="274"/>
      <c r="C597" s="62"/>
      <c r="D597" s="62"/>
      <c r="E597" s="62"/>
      <c r="F597" s="63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4"/>
      <c r="S597" s="62"/>
      <c r="T597" s="5"/>
    </row>
    <row r="598" spans="1:20" s="67" customFormat="1" x14ac:dyDescent="0.2">
      <c r="A598" s="274"/>
      <c r="B598" s="274"/>
      <c r="C598" s="62"/>
      <c r="D598" s="62"/>
      <c r="E598" s="62"/>
      <c r="F598" s="63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4"/>
      <c r="S598" s="62"/>
      <c r="T598" s="5"/>
    </row>
    <row r="599" spans="1:20" s="67" customFormat="1" x14ac:dyDescent="0.2">
      <c r="A599" s="274"/>
      <c r="B599" s="274"/>
      <c r="C599" s="62"/>
      <c r="D599" s="62"/>
      <c r="E599" s="62"/>
      <c r="F599" s="63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4"/>
      <c r="S599" s="62"/>
      <c r="T599" s="5"/>
    </row>
    <row r="600" spans="1:20" s="67" customFormat="1" x14ac:dyDescent="0.2">
      <c r="A600" s="274"/>
      <c r="B600" s="274"/>
      <c r="C600" s="62"/>
      <c r="D600" s="62"/>
      <c r="E600" s="62"/>
      <c r="F600" s="63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4"/>
      <c r="S600" s="62"/>
      <c r="T600" s="5"/>
    </row>
    <row r="601" spans="1:20" s="67" customFormat="1" x14ac:dyDescent="0.2">
      <c r="A601" s="274"/>
      <c r="B601" s="274"/>
      <c r="C601" s="62"/>
      <c r="D601" s="62"/>
      <c r="E601" s="62"/>
      <c r="F601" s="63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4"/>
      <c r="S601" s="62"/>
      <c r="T601" s="5"/>
    </row>
    <row r="602" spans="1:20" s="67" customFormat="1" x14ac:dyDescent="0.2">
      <c r="A602" s="274"/>
      <c r="B602" s="274"/>
      <c r="C602" s="62"/>
      <c r="D602" s="62"/>
      <c r="E602" s="62"/>
      <c r="F602" s="63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4"/>
      <c r="S602" s="62"/>
      <c r="T602" s="5"/>
    </row>
    <row r="603" spans="1:20" s="67" customFormat="1" x14ac:dyDescent="0.2">
      <c r="A603" s="274"/>
      <c r="B603" s="274"/>
      <c r="C603" s="62"/>
      <c r="D603" s="62"/>
      <c r="E603" s="62"/>
      <c r="F603" s="63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4"/>
      <c r="S603" s="62"/>
      <c r="T603" s="5"/>
    </row>
    <row r="604" spans="1:20" s="67" customFormat="1" x14ac:dyDescent="0.2">
      <c r="A604" s="274"/>
      <c r="B604" s="274"/>
      <c r="C604" s="62"/>
      <c r="D604" s="62"/>
      <c r="E604" s="62"/>
      <c r="F604" s="63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4"/>
      <c r="S604" s="62"/>
      <c r="T604" s="5"/>
    </row>
    <row r="605" spans="1:20" s="67" customFormat="1" x14ac:dyDescent="0.2">
      <c r="A605" s="274"/>
      <c r="B605" s="274"/>
      <c r="C605" s="62"/>
      <c r="D605" s="62"/>
      <c r="E605" s="62"/>
      <c r="F605" s="63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4"/>
      <c r="S605" s="62"/>
      <c r="T605" s="5"/>
    </row>
    <row r="606" spans="1:20" s="67" customFormat="1" x14ac:dyDescent="0.2">
      <c r="A606" s="274"/>
      <c r="B606" s="274"/>
      <c r="C606" s="62"/>
      <c r="D606" s="62"/>
      <c r="E606" s="62"/>
      <c r="F606" s="63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4"/>
      <c r="S606" s="62"/>
      <c r="T606" s="5"/>
    </row>
    <row r="607" spans="1:20" s="67" customFormat="1" x14ac:dyDescent="0.2">
      <c r="A607" s="274"/>
      <c r="B607" s="274"/>
      <c r="C607" s="62"/>
      <c r="D607" s="62"/>
      <c r="E607" s="62"/>
      <c r="F607" s="63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4"/>
      <c r="S607" s="62"/>
      <c r="T607" s="5"/>
    </row>
    <row r="608" spans="1:20" s="67" customFormat="1" x14ac:dyDescent="0.2">
      <c r="A608" s="274"/>
      <c r="B608" s="274"/>
      <c r="C608" s="62"/>
      <c r="D608" s="62"/>
      <c r="E608" s="62"/>
      <c r="F608" s="63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4"/>
      <c r="S608" s="62"/>
      <c r="T608" s="5"/>
    </row>
    <row r="609" spans="1:20" s="67" customFormat="1" x14ac:dyDescent="0.2">
      <c r="A609" s="274"/>
      <c r="B609" s="274"/>
      <c r="C609" s="62"/>
      <c r="D609" s="62"/>
      <c r="E609" s="62"/>
      <c r="F609" s="63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4"/>
      <c r="S609" s="62"/>
      <c r="T609" s="5"/>
    </row>
    <row r="610" spans="1:20" s="67" customFormat="1" x14ac:dyDescent="0.2">
      <c r="A610" s="274"/>
      <c r="B610" s="274"/>
      <c r="C610" s="62"/>
      <c r="D610" s="62"/>
      <c r="E610" s="62"/>
      <c r="F610" s="63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4"/>
      <c r="S610" s="62"/>
      <c r="T610" s="5"/>
    </row>
    <row r="611" spans="1:20" s="67" customFormat="1" x14ac:dyDescent="0.2">
      <c r="A611" s="274"/>
      <c r="B611" s="274"/>
      <c r="C611" s="62"/>
      <c r="D611" s="62"/>
      <c r="E611" s="62"/>
      <c r="F611" s="63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4"/>
      <c r="S611" s="62"/>
      <c r="T611" s="5"/>
    </row>
    <row r="612" spans="1:20" s="67" customFormat="1" x14ac:dyDescent="0.2">
      <c r="A612" s="274"/>
      <c r="B612" s="274"/>
      <c r="C612" s="62"/>
      <c r="D612" s="62"/>
      <c r="E612" s="62"/>
      <c r="F612" s="63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4"/>
      <c r="S612" s="62"/>
      <c r="T612" s="5"/>
    </row>
    <row r="613" spans="1:20" s="67" customFormat="1" x14ac:dyDescent="0.2">
      <c r="A613" s="274"/>
      <c r="B613" s="274"/>
      <c r="C613" s="62"/>
      <c r="D613" s="62"/>
      <c r="E613" s="62"/>
      <c r="F613" s="63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4"/>
      <c r="S613" s="62"/>
      <c r="T613" s="5"/>
    </row>
    <row r="614" spans="1:20" s="67" customFormat="1" x14ac:dyDescent="0.2">
      <c r="A614" s="274"/>
      <c r="B614" s="274"/>
      <c r="C614" s="62"/>
      <c r="D614" s="62"/>
      <c r="E614" s="62"/>
      <c r="F614" s="63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4"/>
      <c r="S614" s="62"/>
      <c r="T614" s="5"/>
    </row>
    <row r="615" spans="1:20" s="67" customFormat="1" x14ac:dyDescent="0.2">
      <c r="A615" s="274"/>
      <c r="B615" s="274"/>
      <c r="C615" s="62"/>
      <c r="D615" s="62"/>
      <c r="E615" s="62"/>
      <c r="F615" s="63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4"/>
      <c r="S615" s="62"/>
      <c r="T615" s="5"/>
    </row>
    <row r="616" spans="1:20" s="67" customFormat="1" x14ac:dyDescent="0.2">
      <c r="A616" s="274"/>
      <c r="B616" s="274"/>
      <c r="C616" s="62"/>
      <c r="D616" s="62"/>
      <c r="E616" s="62"/>
      <c r="F616" s="63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4"/>
      <c r="S616" s="62"/>
      <c r="T616" s="5"/>
    </row>
    <row r="617" spans="1:20" s="67" customFormat="1" x14ac:dyDescent="0.2">
      <c r="A617" s="274"/>
      <c r="B617" s="274"/>
      <c r="C617" s="62"/>
      <c r="D617" s="62"/>
      <c r="E617" s="62"/>
      <c r="F617" s="63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4"/>
      <c r="S617" s="62"/>
      <c r="T617" s="5"/>
    </row>
    <row r="618" spans="1:20" s="67" customFormat="1" x14ac:dyDescent="0.2">
      <c r="A618" s="274"/>
      <c r="B618" s="274"/>
      <c r="C618" s="62"/>
      <c r="D618" s="62"/>
      <c r="E618" s="62"/>
      <c r="F618" s="63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4"/>
      <c r="S618" s="62"/>
      <c r="T618" s="5"/>
    </row>
    <row r="619" spans="1:20" s="67" customFormat="1" x14ac:dyDescent="0.2">
      <c r="A619" s="274"/>
      <c r="B619" s="274"/>
      <c r="C619" s="62"/>
      <c r="D619" s="62"/>
      <c r="E619" s="62"/>
      <c r="F619" s="63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4"/>
      <c r="S619" s="62"/>
      <c r="T619" s="5"/>
    </row>
    <row r="620" spans="1:20" s="67" customFormat="1" x14ac:dyDescent="0.2">
      <c r="A620" s="274"/>
      <c r="B620" s="274"/>
      <c r="C620" s="62"/>
      <c r="D620" s="62"/>
      <c r="E620" s="62"/>
      <c r="F620" s="63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4"/>
      <c r="S620" s="62"/>
      <c r="T620" s="5"/>
    </row>
    <row r="621" spans="1:20" s="67" customFormat="1" x14ac:dyDescent="0.2">
      <c r="A621" s="274"/>
      <c r="B621" s="274"/>
      <c r="C621" s="62"/>
      <c r="D621" s="62"/>
      <c r="E621" s="62"/>
      <c r="F621" s="63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4"/>
      <c r="S621" s="62"/>
      <c r="T621" s="5"/>
    </row>
    <row r="622" spans="1:20" s="67" customFormat="1" x14ac:dyDescent="0.2">
      <c r="A622" s="274"/>
      <c r="B622" s="274"/>
      <c r="C622" s="62"/>
      <c r="D622" s="62"/>
      <c r="E622" s="62"/>
      <c r="F622" s="63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4"/>
      <c r="S622" s="62"/>
      <c r="T622" s="5"/>
    </row>
    <row r="623" spans="1:20" s="67" customFormat="1" x14ac:dyDescent="0.2">
      <c r="A623" s="274"/>
      <c r="B623" s="274"/>
      <c r="C623" s="62"/>
      <c r="D623" s="62"/>
      <c r="E623" s="62"/>
      <c r="F623" s="63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4"/>
      <c r="S623" s="62"/>
      <c r="T623" s="5"/>
    </row>
    <row r="624" spans="1:20" s="67" customFormat="1" x14ac:dyDescent="0.2">
      <c r="A624" s="274"/>
      <c r="B624" s="274"/>
      <c r="C624" s="62"/>
      <c r="D624" s="62"/>
      <c r="E624" s="62"/>
      <c r="F624" s="63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4"/>
      <c r="S624" s="62"/>
      <c r="T624" s="5"/>
    </row>
    <row r="625" spans="1:20" s="67" customFormat="1" x14ac:dyDescent="0.2">
      <c r="A625" s="274"/>
      <c r="B625" s="274"/>
      <c r="C625" s="62"/>
      <c r="D625" s="62"/>
      <c r="E625" s="62"/>
      <c r="F625" s="63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4"/>
      <c r="S625" s="62"/>
      <c r="T625" s="5"/>
    </row>
    <row r="626" spans="1:20" s="67" customFormat="1" x14ac:dyDescent="0.2">
      <c r="A626" s="274"/>
      <c r="B626" s="274"/>
      <c r="C626" s="62"/>
      <c r="D626" s="62"/>
      <c r="E626" s="62"/>
      <c r="F626" s="63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4"/>
      <c r="S626" s="62"/>
      <c r="T626" s="5"/>
    </row>
    <row r="627" spans="1:20" s="67" customFormat="1" x14ac:dyDescent="0.2">
      <c r="A627" s="274"/>
      <c r="B627" s="274"/>
      <c r="C627" s="62"/>
      <c r="D627" s="62"/>
      <c r="E627" s="62"/>
      <c r="F627" s="63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4"/>
      <c r="S627" s="62"/>
      <c r="T627" s="5"/>
    </row>
    <row r="628" spans="1:20" s="67" customFormat="1" x14ac:dyDescent="0.2">
      <c r="A628" s="274"/>
      <c r="B628" s="274"/>
      <c r="C628" s="62"/>
      <c r="D628" s="62"/>
      <c r="E628" s="62"/>
      <c r="F628" s="63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4"/>
      <c r="S628" s="62"/>
      <c r="T628" s="5"/>
    </row>
    <row r="629" spans="1:20" s="67" customFormat="1" x14ac:dyDescent="0.2">
      <c r="A629" s="274"/>
      <c r="B629" s="274"/>
      <c r="C629" s="62"/>
      <c r="D629" s="62"/>
      <c r="E629" s="62"/>
      <c r="F629" s="63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4"/>
      <c r="S629" s="62"/>
      <c r="T629" s="5"/>
    </row>
    <row r="630" spans="1:20" s="67" customFormat="1" x14ac:dyDescent="0.2">
      <c r="A630" s="274"/>
      <c r="B630" s="274"/>
      <c r="C630" s="62"/>
      <c r="D630" s="62"/>
      <c r="E630" s="62"/>
      <c r="F630" s="63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4"/>
      <c r="S630" s="62"/>
      <c r="T630" s="5"/>
    </row>
    <row r="631" spans="1:20" s="67" customFormat="1" x14ac:dyDescent="0.2">
      <c r="A631" s="274"/>
      <c r="B631" s="274"/>
      <c r="C631" s="62"/>
      <c r="D631" s="62"/>
      <c r="E631" s="62"/>
      <c r="F631" s="63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4"/>
      <c r="S631" s="62"/>
      <c r="T631" s="5"/>
    </row>
    <row r="632" spans="1:20" s="67" customFormat="1" x14ac:dyDescent="0.2">
      <c r="A632" s="274"/>
      <c r="B632" s="274"/>
      <c r="C632" s="62"/>
      <c r="D632" s="62"/>
      <c r="E632" s="62"/>
      <c r="F632" s="63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4"/>
      <c r="S632" s="62"/>
      <c r="T632" s="5"/>
    </row>
    <row r="633" spans="1:20" s="67" customFormat="1" x14ac:dyDescent="0.2">
      <c r="A633" s="274"/>
      <c r="B633" s="274"/>
      <c r="C633" s="62"/>
      <c r="D633" s="62"/>
      <c r="E633" s="62"/>
      <c r="F633" s="63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4"/>
      <c r="S633" s="62"/>
      <c r="T633" s="5"/>
    </row>
    <row r="634" spans="1:20" s="67" customFormat="1" x14ac:dyDescent="0.2">
      <c r="A634" s="274"/>
      <c r="B634" s="274"/>
      <c r="C634" s="62"/>
      <c r="D634" s="62"/>
      <c r="E634" s="62"/>
      <c r="F634" s="63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4"/>
      <c r="S634" s="62"/>
      <c r="T634" s="5"/>
    </row>
    <row r="635" spans="1:20" s="67" customFormat="1" x14ac:dyDescent="0.2">
      <c r="A635" s="274"/>
      <c r="B635" s="274"/>
      <c r="C635" s="62"/>
      <c r="D635" s="62"/>
      <c r="E635" s="62"/>
      <c r="F635" s="63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4"/>
      <c r="S635" s="62"/>
      <c r="T635" s="5"/>
    </row>
    <row r="636" spans="1:20" s="67" customFormat="1" x14ac:dyDescent="0.2">
      <c r="A636" s="274"/>
      <c r="B636" s="274"/>
      <c r="C636" s="62"/>
      <c r="D636" s="62"/>
      <c r="E636" s="62"/>
      <c r="F636" s="63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4"/>
      <c r="S636" s="62"/>
      <c r="T636" s="5"/>
    </row>
    <row r="637" spans="1:20" s="67" customFormat="1" x14ac:dyDescent="0.2">
      <c r="A637" s="274"/>
      <c r="B637" s="274"/>
      <c r="C637" s="62"/>
      <c r="D637" s="62"/>
      <c r="E637" s="62"/>
      <c r="F637" s="63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4"/>
      <c r="S637" s="62"/>
      <c r="T637" s="5"/>
    </row>
    <row r="638" spans="1:20" s="67" customFormat="1" x14ac:dyDescent="0.2">
      <c r="A638" s="274"/>
      <c r="B638" s="274"/>
      <c r="C638" s="62"/>
      <c r="D638" s="62"/>
      <c r="E638" s="62"/>
      <c r="F638" s="63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4"/>
      <c r="S638" s="62"/>
      <c r="T638" s="5"/>
    </row>
    <row r="639" spans="1:20" s="67" customFormat="1" x14ac:dyDescent="0.2">
      <c r="A639" s="274"/>
      <c r="B639" s="274"/>
      <c r="C639" s="62"/>
      <c r="D639" s="62"/>
      <c r="E639" s="62"/>
      <c r="F639" s="63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4"/>
      <c r="S639" s="62"/>
      <c r="T639" s="5"/>
    </row>
    <row r="640" spans="1:20" s="67" customFormat="1" x14ac:dyDescent="0.2">
      <c r="A640" s="274"/>
      <c r="B640" s="274"/>
      <c r="C640" s="62"/>
      <c r="D640" s="62"/>
      <c r="E640" s="62"/>
      <c r="F640" s="63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4"/>
      <c r="S640" s="62"/>
      <c r="T640" s="5"/>
    </row>
    <row r="641" spans="1:20" s="67" customFormat="1" x14ac:dyDescent="0.2">
      <c r="A641" s="274"/>
      <c r="B641" s="274"/>
      <c r="C641" s="62"/>
      <c r="D641" s="62"/>
      <c r="E641" s="62"/>
      <c r="F641" s="63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4"/>
      <c r="S641" s="62"/>
      <c r="T641" s="5"/>
    </row>
    <row r="642" spans="1:20" s="67" customFormat="1" x14ac:dyDescent="0.2">
      <c r="A642" s="274"/>
      <c r="B642" s="274"/>
      <c r="C642" s="62"/>
      <c r="D642" s="62"/>
      <c r="E642" s="62"/>
      <c r="F642" s="63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4"/>
      <c r="S642" s="62"/>
      <c r="T642" s="5"/>
    </row>
    <row r="643" spans="1:20" s="67" customFormat="1" x14ac:dyDescent="0.2">
      <c r="A643" s="274"/>
      <c r="B643" s="274"/>
      <c r="C643" s="62"/>
      <c r="D643" s="62"/>
      <c r="E643" s="62"/>
      <c r="F643" s="63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4"/>
      <c r="S643" s="62"/>
      <c r="T643" s="5"/>
    </row>
    <row r="644" spans="1:20" s="67" customFormat="1" x14ac:dyDescent="0.2">
      <c r="A644" s="274"/>
      <c r="B644" s="274"/>
      <c r="C644" s="62"/>
      <c r="D644" s="62"/>
      <c r="E644" s="62"/>
      <c r="F644" s="63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4"/>
      <c r="S644" s="62"/>
      <c r="T644" s="5"/>
    </row>
    <row r="645" spans="1:20" s="67" customFormat="1" x14ac:dyDescent="0.2">
      <c r="A645" s="274"/>
      <c r="B645" s="274"/>
      <c r="C645" s="62"/>
      <c r="D645" s="62"/>
      <c r="E645" s="62"/>
      <c r="F645" s="63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4"/>
      <c r="S645" s="62"/>
      <c r="T645" s="5"/>
    </row>
    <row r="646" spans="1:20" s="67" customFormat="1" x14ac:dyDescent="0.2">
      <c r="A646" s="274"/>
      <c r="B646" s="274"/>
      <c r="C646" s="62"/>
      <c r="D646" s="62"/>
      <c r="E646" s="62"/>
      <c r="F646" s="63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4"/>
      <c r="S646" s="62"/>
      <c r="T646" s="5"/>
    </row>
    <row r="647" spans="1:20" s="67" customFormat="1" x14ac:dyDescent="0.2">
      <c r="A647" s="274"/>
      <c r="B647" s="274"/>
      <c r="C647" s="62"/>
      <c r="D647" s="62"/>
      <c r="E647" s="62"/>
      <c r="F647" s="63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4"/>
      <c r="S647" s="62"/>
      <c r="T647" s="5"/>
    </row>
    <row r="648" spans="1:20" s="67" customFormat="1" x14ac:dyDescent="0.2">
      <c r="A648" s="274"/>
      <c r="B648" s="274"/>
      <c r="C648" s="62"/>
      <c r="D648" s="62"/>
      <c r="E648" s="62"/>
      <c r="F648" s="63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4"/>
      <c r="S648" s="62"/>
      <c r="T648" s="5"/>
    </row>
    <row r="649" spans="1:20" s="67" customFormat="1" x14ac:dyDescent="0.2">
      <c r="A649" s="274"/>
      <c r="B649" s="274"/>
      <c r="C649" s="62"/>
      <c r="D649" s="62"/>
      <c r="E649" s="62"/>
      <c r="F649" s="63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4"/>
      <c r="S649" s="62"/>
      <c r="T649" s="5"/>
    </row>
    <row r="650" spans="1:20" s="67" customFormat="1" x14ac:dyDescent="0.2">
      <c r="A650" s="274"/>
      <c r="B650" s="274"/>
      <c r="C650" s="62"/>
      <c r="D650" s="62"/>
      <c r="E650" s="62"/>
      <c r="F650" s="63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4"/>
      <c r="S650" s="62"/>
      <c r="T650" s="5"/>
    </row>
    <row r="651" spans="1:20" s="67" customFormat="1" x14ac:dyDescent="0.2">
      <c r="A651" s="274"/>
      <c r="B651" s="274"/>
      <c r="C651" s="62"/>
      <c r="D651" s="62"/>
      <c r="E651" s="62"/>
      <c r="F651" s="63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4"/>
      <c r="S651" s="62"/>
      <c r="T651" s="5"/>
    </row>
    <row r="652" spans="1:20" s="67" customFormat="1" x14ac:dyDescent="0.2">
      <c r="A652" s="274"/>
      <c r="B652" s="274"/>
      <c r="C652" s="62"/>
      <c r="D652" s="62"/>
      <c r="E652" s="62"/>
      <c r="F652" s="63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4"/>
      <c r="S652" s="62"/>
      <c r="T652" s="5"/>
    </row>
    <row r="653" spans="1:20" s="67" customFormat="1" x14ac:dyDescent="0.2">
      <c r="A653" s="274"/>
      <c r="B653" s="274"/>
      <c r="C653" s="62"/>
      <c r="D653" s="62"/>
      <c r="E653" s="62"/>
      <c r="F653" s="63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4"/>
      <c r="S653" s="62"/>
      <c r="T653" s="5"/>
    </row>
    <row r="654" spans="1:20" s="67" customFormat="1" x14ac:dyDescent="0.2">
      <c r="A654" s="274"/>
      <c r="B654" s="274"/>
      <c r="C654" s="62"/>
      <c r="D654" s="62"/>
      <c r="E654" s="62"/>
      <c r="F654" s="63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4"/>
      <c r="S654" s="62"/>
      <c r="T654" s="5"/>
    </row>
    <row r="655" spans="1:20" s="67" customFormat="1" x14ac:dyDescent="0.2">
      <c r="A655" s="274"/>
      <c r="B655" s="274"/>
      <c r="C655" s="62"/>
      <c r="D655" s="62"/>
      <c r="E655" s="62"/>
      <c r="F655" s="63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4"/>
      <c r="S655" s="62"/>
      <c r="T655" s="5"/>
    </row>
    <row r="656" spans="1:20" s="67" customFormat="1" x14ac:dyDescent="0.2">
      <c r="A656" s="274"/>
      <c r="B656" s="274"/>
      <c r="C656" s="62"/>
      <c r="D656" s="62"/>
      <c r="E656" s="62"/>
      <c r="F656" s="63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4"/>
      <c r="S656" s="62"/>
      <c r="T656" s="5"/>
    </row>
    <row r="657" spans="1:20" s="67" customFormat="1" x14ac:dyDescent="0.2">
      <c r="A657" s="274"/>
      <c r="B657" s="274"/>
      <c r="C657" s="62"/>
      <c r="D657" s="62"/>
      <c r="E657" s="62"/>
      <c r="F657" s="63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4"/>
      <c r="S657" s="62"/>
      <c r="T657" s="5"/>
    </row>
    <row r="658" spans="1:20" s="67" customFormat="1" x14ac:dyDescent="0.2">
      <c r="A658" s="274"/>
      <c r="B658" s="274"/>
      <c r="C658" s="62"/>
      <c r="D658" s="62"/>
      <c r="E658" s="62"/>
      <c r="F658" s="63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4"/>
      <c r="S658" s="62"/>
      <c r="T658" s="5"/>
    </row>
    <row r="659" spans="1:20" s="67" customFormat="1" x14ac:dyDescent="0.2">
      <c r="A659" s="274"/>
      <c r="B659" s="274"/>
      <c r="C659" s="62"/>
      <c r="D659" s="62"/>
      <c r="E659" s="62"/>
      <c r="F659" s="63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4"/>
      <c r="S659" s="62"/>
      <c r="T659" s="5"/>
    </row>
    <row r="660" spans="1:20" s="67" customFormat="1" x14ac:dyDescent="0.2">
      <c r="A660" s="274"/>
      <c r="B660" s="274"/>
      <c r="C660" s="62"/>
      <c r="D660" s="62"/>
      <c r="E660" s="62"/>
      <c r="F660" s="63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4"/>
      <c r="S660" s="62"/>
      <c r="T660" s="5"/>
    </row>
    <row r="661" spans="1:20" s="67" customFormat="1" x14ac:dyDescent="0.2">
      <c r="A661" s="274"/>
      <c r="B661" s="274"/>
      <c r="C661" s="62"/>
      <c r="D661" s="62"/>
      <c r="E661" s="62"/>
      <c r="F661" s="63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4"/>
      <c r="S661" s="62"/>
      <c r="T661" s="5"/>
    </row>
    <row r="662" spans="1:20" s="67" customFormat="1" x14ac:dyDescent="0.2">
      <c r="A662" s="274"/>
      <c r="B662" s="274"/>
      <c r="C662" s="62"/>
      <c r="D662" s="62"/>
      <c r="E662" s="62"/>
      <c r="F662" s="63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4"/>
      <c r="S662" s="62"/>
      <c r="T662" s="5"/>
    </row>
    <row r="663" spans="1:20" s="67" customFormat="1" x14ac:dyDescent="0.2">
      <c r="A663" s="274"/>
      <c r="B663" s="274"/>
      <c r="C663" s="62"/>
      <c r="D663" s="62"/>
      <c r="E663" s="62"/>
      <c r="F663" s="63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4"/>
      <c r="S663" s="62"/>
      <c r="T663" s="5"/>
    </row>
    <row r="664" spans="1:20" s="67" customFormat="1" x14ac:dyDescent="0.2">
      <c r="A664" s="274"/>
      <c r="B664" s="274"/>
      <c r="C664" s="62"/>
      <c r="D664" s="62"/>
      <c r="E664" s="62"/>
      <c r="F664" s="63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4"/>
      <c r="S664" s="62"/>
      <c r="T664" s="5"/>
    </row>
    <row r="665" spans="1:20" s="67" customFormat="1" x14ac:dyDescent="0.2">
      <c r="A665" s="274"/>
      <c r="B665" s="274"/>
      <c r="C665" s="62"/>
      <c r="D665" s="62"/>
      <c r="E665" s="62"/>
      <c r="F665" s="63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4"/>
      <c r="S665" s="62"/>
      <c r="T665" s="5"/>
    </row>
    <row r="666" spans="1:20" s="67" customFormat="1" x14ac:dyDescent="0.2">
      <c r="A666" s="274"/>
      <c r="B666" s="274"/>
      <c r="C666" s="62"/>
      <c r="D666" s="62"/>
      <c r="E666" s="62"/>
      <c r="F666" s="63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4"/>
      <c r="S666" s="62"/>
      <c r="T666" s="5"/>
    </row>
    <row r="667" spans="1:20" s="67" customFormat="1" x14ac:dyDescent="0.2">
      <c r="A667" s="274"/>
      <c r="B667" s="274"/>
      <c r="C667" s="62"/>
      <c r="D667" s="62"/>
      <c r="E667" s="62"/>
      <c r="F667" s="63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4"/>
      <c r="S667" s="62"/>
      <c r="T667" s="5"/>
    </row>
    <row r="668" spans="1:20" s="67" customFormat="1" x14ac:dyDescent="0.2">
      <c r="A668" s="274"/>
      <c r="B668" s="274"/>
      <c r="C668" s="62"/>
      <c r="D668" s="62"/>
      <c r="E668" s="62"/>
      <c r="F668" s="63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4"/>
      <c r="S668" s="62"/>
      <c r="T668" s="5"/>
    </row>
    <row r="669" spans="1:20" s="67" customFormat="1" x14ac:dyDescent="0.2">
      <c r="A669" s="274"/>
      <c r="B669" s="274"/>
      <c r="C669" s="62"/>
      <c r="D669" s="62"/>
      <c r="E669" s="62"/>
      <c r="F669" s="63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4"/>
      <c r="S669" s="62"/>
      <c r="T669" s="5"/>
    </row>
    <row r="670" spans="1:20" s="67" customFormat="1" x14ac:dyDescent="0.2">
      <c r="A670" s="274"/>
      <c r="B670" s="274"/>
      <c r="C670" s="62"/>
      <c r="D670" s="62"/>
      <c r="E670" s="62"/>
      <c r="F670" s="63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4"/>
      <c r="S670" s="62"/>
      <c r="T670" s="5"/>
    </row>
    <row r="671" spans="1:20" s="67" customFormat="1" x14ac:dyDescent="0.2">
      <c r="A671" s="274"/>
      <c r="B671" s="274"/>
      <c r="C671" s="62"/>
      <c r="D671" s="62"/>
      <c r="E671" s="62"/>
      <c r="F671" s="63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4"/>
      <c r="S671" s="62"/>
      <c r="T671" s="5"/>
    </row>
    <row r="672" spans="1:20" s="67" customFormat="1" x14ac:dyDescent="0.2">
      <c r="A672" s="274"/>
      <c r="B672" s="274"/>
      <c r="C672" s="62"/>
      <c r="D672" s="62"/>
      <c r="E672" s="62"/>
      <c r="F672" s="63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4"/>
      <c r="S672" s="62"/>
      <c r="T672" s="5"/>
    </row>
    <row r="673" spans="1:20" s="67" customFormat="1" x14ac:dyDescent="0.2">
      <c r="A673" s="274"/>
      <c r="B673" s="274"/>
      <c r="C673" s="62"/>
      <c r="D673" s="62"/>
      <c r="E673" s="62"/>
      <c r="F673" s="63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4"/>
      <c r="S673" s="62"/>
      <c r="T673" s="5"/>
    </row>
    <row r="674" spans="1:20" s="67" customFormat="1" x14ac:dyDescent="0.2">
      <c r="A674" s="274"/>
      <c r="B674" s="274"/>
      <c r="C674" s="62"/>
      <c r="D674" s="62"/>
      <c r="E674" s="62"/>
      <c r="F674" s="63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4"/>
      <c r="S674" s="62"/>
      <c r="T674" s="5"/>
    </row>
    <row r="675" spans="1:20" s="67" customFormat="1" x14ac:dyDescent="0.2">
      <c r="A675" s="274"/>
      <c r="B675" s="274"/>
      <c r="C675" s="62"/>
      <c r="D675" s="62"/>
      <c r="E675" s="62"/>
      <c r="F675" s="63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4"/>
      <c r="S675" s="62"/>
      <c r="T675" s="5"/>
    </row>
    <row r="676" spans="1:20" s="67" customFormat="1" x14ac:dyDescent="0.2">
      <c r="A676" s="274"/>
      <c r="B676" s="274"/>
      <c r="C676" s="62"/>
      <c r="D676" s="62"/>
      <c r="E676" s="62"/>
      <c r="F676" s="63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4"/>
      <c r="S676" s="62"/>
      <c r="T676" s="5"/>
    </row>
    <row r="677" spans="1:20" s="67" customFormat="1" x14ac:dyDescent="0.2">
      <c r="A677" s="274"/>
      <c r="B677" s="274"/>
      <c r="C677" s="62"/>
      <c r="D677" s="62"/>
      <c r="E677" s="62"/>
      <c r="F677" s="63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4"/>
      <c r="S677" s="62"/>
      <c r="T677" s="5"/>
    </row>
    <row r="678" spans="1:20" s="67" customFormat="1" x14ac:dyDescent="0.2">
      <c r="A678" s="274"/>
      <c r="B678" s="274"/>
      <c r="C678" s="62"/>
      <c r="D678" s="62"/>
      <c r="E678" s="62"/>
      <c r="F678" s="63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4"/>
      <c r="S678" s="62"/>
      <c r="T678" s="5"/>
    </row>
    <row r="679" spans="1:20" s="67" customFormat="1" x14ac:dyDescent="0.2">
      <c r="A679" s="274"/>
      <c r="B679" s="274"/>
      <c r="C679" s="62"/>
      <c r="D679" s="62"/>
      <c r="E679" s="62"/>
      <c r="F679" s="63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4"/>
      <c r="S679" s="62"/>
      <c r="T679" s="5"/>
    </row>
    <row r="680" spans="1:20" s="67" customFormat="1" x14ac:dyDescent="0.2">
      <c r="A680" s="274"/>
      <c r="B680" s="274"/>
      <c r="C680" s="62"/>
      <c r="D680" s="62"/>
      <c r="E680" s="62"/>
      <c r="F680" s="63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4"/>
      <c r="S680" s="62"/>
      <c r="T680" s="5"/>
    </row>
    <row r="681" spans="1:20" s="67" customFormat="1" x14ac:dyDescent="0.2">
      <c r="A681" s="274"/>
      <c r="B681" s="274"/>
      <c r="C681" s="62"/>
      <c r="D681" s="62"/>
      <c r="E681" s="62"/>
      <c r="F681" s="63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4"/>
      <c r="S681" s="62"/>
      <c r="T681" s="5"/>
    </row>
    <row r="682" spans="1:20" s="67" customFormat="1" x14ac:dyDescent="0.2">
      <c r="A682" s="274"/>
      <c r="B682" s="274"/>
      <c r="C682" s="62"/>
      <c r="D682" s="62"/>
      <c r="E682" s="62"/>
      <c r="F682" s="63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4"/>
      <c r="S682" s="62"/>
      <c r="T682" s="5"/>
    </row>
    <row r="683" spans="1:20" s="67" customFormat="1" x14ac:dyDescent="0.2">
      <c r="A683" s="274"/>
      <c r="B683" s="274"/>
      <c r="C683" s="62"/>
      <c r="D683" s="62"/>
      <c r="E683" s="62"/>
      <c r="F683" s="63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4"/>
      <c r="S683" s="62"/>
      <c r="T683" s="5"/>
    </row>
    <row r="684" spans="1:20" s="67" customFormat="1" x14ac:dyDescent="0.2">
      <c r="A684" s="274"/>
      <c r="B684" s="274"/>
      <c r="C684" s="62"/>
      <c r="D684" s="62"/>
      <c r="E684" s="62"/>
      <c r="F684" s="63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4"/>
      <c r="S684" s="62"/>
      <c r="T684" s="5"/>
    </row>
    <row r="685" spans="1:20" s="67" customFormat="1" x14ac:dyDescent="0.2">
      <c r="A685" s="274"/>
      <c r="B685" s="274"/>
      <c r="C685" s="62"/>
      <c r="D685" s="62"/>
      <c r="E685" s="62"/>
      <c r="F685" s="63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4"/>
      <c r="S685" s="62"/>
      <c r="T685" s="5"/>
    </row>
    <row r="686" spans="1:20" s="67" customFormat="1" x14ac:dyDescent="0.2">
      <c r="A686" s="274"/>
      <c r="B686" s="274"/>
      <c r="C686" s="62"/>
      <c r="D686" s="62"/>
      <c r="E686" s="62"/>
      <c r="F686" s="63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4"/>
      <c r="S686" s="62"/>
      <c r="T686" s="5"/>
    </row>
    <row r="687" spans="1:20" s="67" customFormat="1" x14ac:dyDescent="0.2">
      <c r="A687" s="274"/>
      <c r="B687" s="274"/>
      <c r="C687" s="62"/>
      <c r="D687" s="62"/>
      <c r="E687" s="62"/>
      <c r="F687" s="63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4"/>
      <c r="S687" s="62"/>
      <c r="T687" s="5"/>
    </row>
    <row r="688" spans="1:20" s="67" customFormat="1" x14ac:dyDescent="0.2">
      <c r="A688" s="274"/>
      <c r="B688" s="274"/>
      <c r="C688" s="62"/>
      <c r="D688" s="62"/>
      <c r="E688" s="62"/>
      <c r="F688" s="63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4"/>
      <c r="S688" s="62"/>
      <c r="T688" s="5"/>
    </row>
    <row r="689" spans="1:20" s="67" customFormat="1" x14ac:dyDescent="0.2">
      <c r="A689" s="274"/>
      <c r="B689" s="274"/>
      <c r="C689" s="62"/>
      <c r="D689" s="62"/>
      <c r="E689" s="62"/>
      <c r="F689" s="63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4"/>
      <c r="S689" s="62"/>
      <c r="T689" s="5"/>
    </row>
    <row r="690" spans="1:20" s="67" customFormat="1" x14ac:dyDescent="0.2">
      <c r="A690" s="274"/>
      <c r="B690" s="274"/>
      <c r="C690" s="62"/>
      <c r="D690" s="62"/>
      <c r="E690" s="62"/>
      <c r="F690" s="63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4"/>
      <c r="S690" s="62"/>
      <c r="T690" s="5"/>
    </row>
    <row r="691" spans="1:20" s="67" customFormat="1" x14ac:dyDescent="0.2">
      <c r="A691" s="274"/>
      <c r="B691" s="274"/>
      <c r="C691" s="62"/>
      <c r="D691" s="62"/>
      <c r="E691" s="62"/>
      <c r="F691" s="63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4"/>
      <c r="S691" s="62"/>
      <c r="T691" s="5"/>
    </row>
    <row r="692" spans="1:20" s="67" customFormat="1" x14ac:dyDescent="0.2">
      <c r="A692" s="274"/>
      <c r="B692" s="274"/>
      <c r="C692" s="62"/>
      <c r="D692" s="62"/>
      <c r="E692" s="62"/>
      <c r="F692" s="63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4"/>
      <c r="S692" s="62"/>
      <c r="T692" s="5"/>
    </row>
    <row r="693" spans="1:20" s="67" customFormat="1" x14ac:dyDescent="0.2">
      <c r="A693" s="274"/>
      <c r="B693" s="274"/>
      <c r="C693" s="62"/>
      <c r="D693" s="62"/>
      <c r="E693" s="62"/>
      <c r="F693" s="63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4"/>
      <c r="S693" s="62"/>
      <c r="T693" s="5"/>
    </row>
    <row r="694" spans="1:20" s="67" customFormat="1" x14ac:dyDescent="0.2">
      <c r="A694" s="274"/>
      <c r="B694" s="274"/>
      <c r="C694" s="62"/>
      <c r="D694" s="62"/>
      <c r="E694" s="62"/>
      <c r="F694" s="63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4"/>
      <c r="S694" s="62"/>
      <c r="T694" s="5"/>
    </row>
    <row r="695" spans="1:20" s="67" customFormat="1" x14ac:dyDescent="0.2">
      <c r="A695" s="274"/>
      <c r="B695" s="274"/>
      <c r="C695" s="62"/>
      <c r="D695" s="62"/>
      <c r="E695" s="62"/>
      <c r="F695" s="63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4"/>
      <c r="S695" s="62"/>
      <c r="T695" s="5"/>
    </row>
    <row r="696" spans="1:20" s="67" customFormat="1" x14ac:dyDescent="0.2">
      <c r="A696" s="274"/>
      <c r="B696" s="274"/>
      <c r="C696" s="62"/>
      <c r="D696" s="62"/>
      <c r="E696" s="62"/>
      <c r="F696" s="63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4"/>
      <c r="S696" s="62"/>
      <c r="T696" s="5"/>
    </row>
    <row r="697" spans="1:20" s="67" customFormat="1" x14ac:dyDescent="0.2">
      <c r="A697" s="274"/>
      <c r="B697" s="274"/>
      <c r="C697" s="62"/>
      <c r="D697" s="62"/>
      <c r="E697" s="62"/>
      <c r="F697" s="63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4"/>
      <c r="S697" s="62"/>
      <c r="T697" s="5"/>
    </row>
    <row r="698" spans="1:20" s="67" customFormat="1" x14ac:dyDescent="0.2">
      <c r="A698" s="274"/>
      <c r="B698" s="274"/>
      <c r="C698" s="62"/>
      <c r="D698" s="62"/>
      <c r="E698" s="62"/>
      <c r="F698" s="63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4"/>
      <c r="S698" s="62"/>
      <c r="T698" s="5"/>
    </row>
    <row r="699" spans="1:20" s="67" customFormat="1" x14ac:dyDescent="0.2">
      <c r="A699" s="274"/>
      <c r="B699" s="274"/>
      <c r="C699" s="62"/>
      <c r="D699" s="62"/>
      <c r="E699" s="62"/>
      <c r="F699" s="63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4"/>
      <c r="S699" s="62"/>
      <c r="T699" s="5"/>
    </row>
    <row r="700" spans="1:20" s="67" customFormat="1" x14ac:dyDescent="0.2">
      <c r="A700" s="274"/>
      <c r="B700" s="274"/>
      <c r="C700" s="62"/>
      <c r="D700" s="62"/>
      <c r="E700" s="62"/>
      <c r="F700" s="63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4"/>
      <c r="S700" s="62"/>
      <c r="T700" s="5"/>
    </row>
    <row r="701" spans="1:20" s="67" customFormat="1" x14ac:dyDescent="0.2">
      <c r="A701" s="274"/>
      <c r="B701" s="274"/>
      <c r="C701" s="62"/>
      <c r="D701" s="62"/>
      <c r="E701" s="62"/>
      <c r="F701" s="63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4"/>
      <c r="S701" s="62"/>
      <c r="T701" s="5"/>
    </row>
    <row r="702" spans="1:20" s="67" customFormat="1" x14ac:dyDescent="0.2">
      <c r="A702" s="274"/>
      <c r="B702" s="274"/>
      <c r="C702" s="62"/>
      <c r="D702" s="62"/>
      <c r="E702" s="62"/>
      <c r="F702" s="63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4"/>
      <c r="S702" s="62"/>
      <c r="T702" s="5"/>
    </row>
    <row r="703" spans="1:20" s="67" customFormat="1" x14ac:dyDescent="0.2">
      <c r="A703" s="274"/>
      <c r="B703" s="274"/>
      <c r="C703" s="62"/>
      <c r="D703" s="62"/>
      <c r="E703" s="62"/>
      <c r="F703" s="63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4"/>
      <c r="S703" s="62"/>
      <c r="T703" s="5"/>
    </row>
    <row r="704" spans="1:20" s="67" customFormat="1" x14ac:dyDescent="0.2">
      <c r="A704" s="274"/>
      <c r="B704" s="274"/>
      <c r="C704" s="62"/>
      <c r="D704" s="62"/>
      <c r="E704" s="62"/>
      <c r="F704" s="63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4"/>
      <c r="S704" s="62"/>
      <c r="T704" s="5"/>
    </row>
    <row r="705" spans="1:20" s="67" customFormat="1" x14ac:dyDescent="0.2">
      <c r="A705" s="274"/>
      <c r="B705" s="274"/>
      <c r="C705" s="62"/>
      <c r="D705" s="62"/>
      <c r="E705" s="62"/>
      <c r="F705" s="63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4"/>
      <c r="S705" s="62"/>
      <c r="T705" s="5"/>
    </row>
    <row r="706" spans="1:20" s="67" customFormat="1" x14ac:dyDescent="0.2">
      <c r="A706" s="274"/>
      <c r="B706" s="274"/>
      <c r="C706" s="62"/>
      <c r="D706" s="62"/>
      <c r="E706" s="62"/>
      <c r="F706" s="63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4"/>
      <c r="S706" s="62"/>
      <c r="T706" s="5"/>
    </row>
    <row r="707" spans="1:20" s="67" customFormat="1" x14ac:dyDescent="0.2">
      <c r="A707" s="274"/>
      <c r="B707" s="274"/>
      <c r="C707" s="62"/>
      <c r="D707" s="62"/>
      <c r="E707" s="62"/>
      <c r="F707" s="63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4"/>
      <c r="S707" s="62"/>
      <c r="T707" s="5"/>
    </row>
    <row r="708" spans="1:20" s="67" customFormat="1" x14ac:dyDescent="0.2">
      <c r="A708" s="274"/>
      <c r="B708" s="274"/>
      <c r="C708" s="62"/>
      <c r="D708" s="62"/>
      <c r="E708" s="62"/>
      <c r="F708" s="63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4"/>
      <c r="S708" s="62"/>
      <c r="T708" s="5"/>
    </row>
    <row r="709" spans="1:20" s="67" customFormat="1" x14ac:dyDescent="0.2">
      <c r="A709" s="274"/>
      <c r="B709" s="274"/>
      <c r="C709" s="62"/>
      <c r="D709" s="62"/>
      <c r="E709" s="62"/>
      <c r="F709" s="63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4"/>
      <c r="S709" s="62"/>
      <c r="T709" s="5"/>
    </row>
    <row r="710" spans="1:20" s="67" customFormat="1" x14ac:dyDescent="0.2">
      <c r="A710" s="274"/>
      <c r="B710" s="274"/>
      <c r="C710" s="62"/>
      <c r="D710" s="62"/>
      <c r="E710" s="62"/>
      <c r="F710" s="63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4"/>
      <c r="S710" s="62"/>
      <c r="T710" s="5"/>
    </row>
    <row r="711" spans="1:20" s="67" customFormat="1" x14ac:dyDescent="0.2">
      <c r="A711" s="274"/>
      <c r="B711" s="274"/>
      <c r="C711" s="62"/>
      <c r="D711" s="62"/>
      <c r="E711" s="62"/>
      <c r="F711" s="63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4"/>
      <c r="S711" s="62"/>
      <c r="T711" s="5"/>
    </row>
    <row r="712" spans="1:20" s="67" customFormat="1" x14ac:dyDescent="0.2">
      <c r="A712" s="274"/>
      <c r="B712" s="274"/>
      <c r="C712" s="62"/>
      <c r="D712" s="62"/>
      <c r="E712" s="62"/>
      <c r="F712" s="63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4"/>
      <c r="S712" s="62"/>
      <c r="T712" s="5"/>
    </row>
    <row r="713" spans="1:20" s="67" customFormat="1" x14ac:dyDescent="0.2">
      <c r="A713" s="274"/>
      <c r="B713" s="274"/>
      <c r="C713" s="62"/>
      <c r="D713" s="62"/>
      <c r="E713" s="62"/>
      <c r="F713" s="63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4"/>
      <c r="S713" s="62"/>
      <c r="T713" s="5"/>
    </row>
    <row r="714" spans="1:20" s="67" customFormat="1" x14ac:dyDescent="0.2">
      <c r="A714" s="274"/>
      <c r="B714" s="274"/>
      <c r="C714" s="62"/>
      <c r="D714" s="62"/>
      <c r="E714" s="62"/>
      <c r="F714" s="63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4"/>
      <c r="S714" s="62"/>
      <c r="T714" s="5"/>
    </row>
    <row r="715" spans="1:20" s="67" customFormat="1" x14ac:dyDescent="0.2">
      <c r="A715" s="274"/>
      <c r="B715" s="274"/>
      <c r="C715" s="62"/>
      <c r="D715" s="62"/>
      <c r="E715" s="62"/>
      <c r="F715" s="63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4"/>
      <c r="S715" s="62"/>
      <c r="T715" s="5"/>
    </row>
    <row r="716" spans="1:20" s="67" customFormat="1" x14ac:dyDescent="0.2">
      <c r="A716" s="274"/>
      <c r="B716" s="274"/>
      <c r="C716" s="62"/>
      <c r="D716" s="62"/>
      <c r="E716" s="62"/>
      <c r="F716" s="63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4"/>
      <c r="S716" s="62"/>
      <c r="T716" s="5"/>
    </row>
    <row r="717" spans="1:20" s="67" customFormat="1" x14ac:dyDescent="0.2">
      <c r="A717" s="274"/>
      <c r="B717" s="274"/>
      <c r="C717" s="62"/>
      <c r="D717" s="62"/>
      <c r="E717" s="62"/>
      <c r="F717" s="63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4"/>
      <c r="S717" s="62"/>
      <c r="T717" s="5"/>
    </row>
    <row r="718" spans="1:20" s="67" customFormat="1" x14ac:dyDescent="0.2">
      <c r="A718" s="274"/>
      <c r="B718" s="274"/>
      <c r="C718" s="62"/>
      <c r="D718" s="62"/>
      <c r="E718" s="62"/>
      <c r="F718" s="63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4"/>
      <c r="S718" s="62"/>
      <c r="T718" s="5"/>
    </row>
    <row r="719" spans="1:20" s="67" customFormat="1" x14ac:dyDescent="0.2">
      <c r="A719" s="274"/>
      <c r="B719" s="274"/>
      <c r="C719" s="62"/>
      <c r="D719" s="62"/>
      <c r="E719" s="62"/>
      <c r="F719" s="63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4"/>
      <c r="S719" s="62"/>
      <c r="T719" s="5"/>
    </row>
    <row r="720" spans="1:20" s="67" customFormat="1" x14ac:dyDescent="0.2">
      <c r="A720" s="274"/>
      <c r="B720" s="274"/>
      <c r="C720" s="62"/>
      <c r="D720" s="62"/>
      <c r="E720" s="62"/>
      <c r="F720" s="63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4"/>
      <c r="S720" s="62"/>
      <c r="T720" s="5"/>
    </row>
    <row r="721" spans="1:20" s="67" customFormat="1" x14ac:dyDescent="0.2">
      <c r="A721" s="274"/>
      <c r="B721" s="274"/>
      <c r="C721" s="62"/>
      <c r="D721" s="62"/>
      <c r="E721" s="62"/>
      <c r="F721" s="63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4"/>
      <c r="S721" s="62"/>
      <c r="T721" s="5"/>
    </row>
    <row r="722" spans="1:20" s="67" customFormat="1" x14ac:dyDescent="0.2">
      <c r="A722" s="274"/>
      <c r="B722" s="274"/>
      <c r="C722" s="62"/>
      <c r="D722" s="62"/>
      <c r="E722" s="62"/>
      <c r="F722" s="63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4"/>
      <c r="S722" s="62"/>
      <c r="T722" s="5"/>
    </row>
    <row r="723" spans="1:20" s="67" customFormat="1" x14ac:dyDescent="0.2">
      <c r="A723" s="274"/>
      <c r="B723" s="274"/>
      <c r="C723" s="62"/>
      <c r="D723" s="62"/>
      <c r="E723" s="62"/>
      <c r="F723" s="63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4"/>
      <c r="S723" s="62"/>
      <c r="T723" s="5"/>
    </row>
    <row r="724" spans="1:20" s="67" customFormat="1" x14ac:dyDescent="0.2">
      <c r="A724" s="274"/>
      <c r="B724" s="274"/>
      <c r="C724" s="62"/>
      <c r="D724" s="62"/>
      <c r="E724" s="62"/>
      <c r="F724" s="63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4"/>
      <c r="S724" s="62"/>
      <c r="T724" s="5"/>
    </row>
    <row r="725" spans="1:20" s="67" customFormat="1" x14ac:dyDescent="0.2">
      <c r="A725" s="274"/>
      <c r="B725" s="274"/>
      <c r="C725" s="62"/>
      <c r="D725" s="62"/>
      <c r="E725" s="62"/>
      <c r="F725" s="63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4"/>
      <c r="S725" s="62"/>
      <c r="T725" s="5"/>
    </row>
    <row r="726" spans="1:20" s="67" customFormat="1" x14ac:dyDescent="0.2">
      <c r="A726" s="274"/>
      <c r="B726" s="274"/>
      <c r="C726" s="62"/>
      <c r="D726" s="62"/>
      <c r="E726" s="62"/>
      <c r="F726" s="63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4"/>
      <c r="S726" s="62"/>
      <c r="T726" s="5"/>
    </row>
    <row r="727" spans="1:20" s="67" customFormat="1" x14ac:dyDescent="0.2">
      <c r="A727" s="274"/>
      <c r="B727" s="274"/>
      <c r="C727" s="62"/>
      <c r="D727" s="62"/>
      <c r="E727" s="62"/>
      <c r="F727" s="63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4"/>
      <c r="S727" s="62"/>
      <c r="T727" s="5"/>
    </row>
    <row r="728" spans="1:20" s="67" customFormat="1" x14ac:dyDescent="0.2">
      <c r="A728" s="274"/>
      <c r="B728" s="274"/>
      <c r="C728" s="62"/>
      <c r="D728" s="62"/>
      <c r="E728" s="62"/>
      <c r="F728" s="63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4"/>
      <c r="S728" s="62"/>
      <c r="T728" s="5"/>
    </row>
    <row r="729" spans="1:20" s="67" customFormat="1" x14ac:dyDescent="0.2">
      <c r="A729" s="274"/>
      <c r="B729" s="274"/>
      <c r="C729" s="62"/>
      <c r="D729" s="62"/>
      <c r="E729" s="62"/>
      <c r="F729" s="63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4"/>
      <c r="S729" s="62"/>
      <c r="T729" s="5"/>
    </row>
    <row r="730" spans="1:20" s="67" customFormat="1" x14ac:dyDescent="0.2">
      <c r="A730" s="274"/>
      <c r="B730" s="274"/>
      <c r="C730" s="62"/>
      <c r="D730" s="62"/>
      <c r="E730" s="62"/>
      <c r="F730" s="63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4"/>
      <c r="S730" s="62"/>
      <c r="T730" s="5"/>
    </row>
    <row r="731" spans="1:20" s="67" customFormat="1" x14ac:dyDescent="0.2">
      <c r="A731" s="274"/>
      <c r="B731" s="274"/>
      <c r="C731" s="62"/>
      <c r="D731" s="62"/>
      <c r="E731" s="62"/>
      <c r="F731" s="63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4"/>
      <c r="S731" s="62"/>
      <c r="T731" s="5"/>
    </row>
    <row r="732" spans="1:20" s="67" customFormat="1" x14ac:dyDescent="0.2">
      <c r="A732" s="274"/>
      <c r="B732" s="274"/>
      <c r="C732" s="62"/>
      <c r="D732" s="62"/>
      <c r="E732" s="62"/>
      <c r="F732" s="63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4"/>
      <c r="S732" s="62"/>
      <c r="T732" s="5"/>
    </row>
    <row r="733" spans="1:20" s="67" customFormat="1" x14ac:dyDescent="0.2">
      <c r="A733" s="274"/>
      <c r="B733" s="274"/>
      <c r="C733" s="62"/>
      <c r="D733" s="62"/>
      <c r="E733" s="62"/>
      <c r="F733" s="63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4"/>
      <c r="S733" s="62"/>
      <c r="T733" s="5"/>
    </row>
    <row r="734" spans="1:20" s="67" customFormat="1" x14ac:dyDescent="0.2">
      <c r="A734" s="274"/>
      <c r="B734" s="274"/>
      <c r="C734" s="62"/>
      <c r="D734" s="62"/>
      <c r="E734" s="62"/>
      <c r="F734" s="63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4"/>
      <c r="S734" s="62"/>
      <c r="T734" s="5"/>
    </row>
    <row r="735" spans="1:20" s="67" customFormat="1" x14ac:dyDescent="0.2">
      <c r="A735" s="274"/>
      <c r="B735" s="274"/>
      <c r="C735" s="62"/>
      <c r="D735" s="62"/>
      <c r="E735" s="62"/>
      <c r="F735" s="63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4"/>
      <c r="S735" s="62"/>
      <c r="T735" s="5"/>
    </row>
    <row r="736" spans="1:20" s="67" customFormat="1" x14ac:dyDescent="0.2">
      <c r="A736" s="274"/>
      <c r="B736" s="274"/>
      <c r="C736" s="62"/>
      <c r="D736" s="62"/>
      <c r="E736" s="62"/>
      <c r="F736" s="63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4"/>
      <c r="S736" s="62"/>
      <c r="T736" s="5"/>
    </row>
    <row r="737" spans="1:20" s="67" customFormat="1" x14ac:dyDescent="0.2">
      <c r="A737" s="274"/>
      <c r="B737" s="274"/>
      <c r="C737" s="62"/>
      <c r="D737" s="62"/>
      <c r="E737" s="62"/>
      <c r="F737" s="63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4"/>
      <c r="S737" s="62"/>
      <c r="T737" s="5"/>
    </row>
    <row r="738" spans="1:20" s="67" customFormat="1" x14ac:dyDescent="0.2">
      <c r="A738" s="274"/>
      <c r="B738" s="274"/>
      <c r="C738" s="62"/>
      <c r="D738" s="62"/>
      <c r="E738" s="62"/>
      <c r="F738" s="63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4"/>
      <c r="S738" s="62"/>
      <c r="T738" s="5"/>
    </row>
    <row r="739" spans="1:20" s="67" customFormat="1" x14ac:dyDescent="0.2">
      <c r="A739" s="274"/>
      <c r="B739" s="274"/>
      <c r="C739" s="62"/>
      <c r="D739" s="62"/>
      <c r="E739" s="62"/>
      <c r="F739" s="63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4"/>
      <c r="S739" s="62"/>
      <c r="T739" s="5"/>
    </row>
    <row r="740" spans="1:20" s="67" customFormat="1" x14ac:dyDescent="0.2">
      <c r="A740" s="274"/>
      <c r="B740" s="274"/>
      <c r="C740" s="62"/>
      <c r="D740" s="62"/>
      <c r="E740" s="62"/>
      <c r="F740" s="63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4"/>
      <c r="S740" s="62"/>
      <c r="T740" s="5"/>
    </row>
    <row r="741" spans="1:20" s="67" customFormat="1" x14ac:dyDescent="0.2">
      <c r="A741" s="274"/>
      <c r="B741" s="274"/>
      <c r="C741" s="62"/>
      <c r="D741" s="62"/>
      <c r="E741" s="62"/>
      <c r="F741" s="63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4"/>
      <c r="S741" s="62"/>
      <c r="T741" s="5"/>
    </row>
    <row r="742" spans="1:20" s="67" customFormat="1" x14ac:dyDescent="0.2">
      <c r="A742" s="274"/>
      <c r="B742" s="274"/>
      <c r="C742" s="62"/>
      <c r="D742" s="62"/>
      <c r="E742" s="62"/>
      <c r="F742" s="63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4"/>
      <c r="S742" s="62"/>
      <c r="T742" s="5"/>
    </row>
    <row r="743" spans="1:20" s="67" customFormat="1" x14ac:dyDescent="0.2">
      <c r="A743" s="274"/>
      <c r="B743" s="274"/>
      <c r="C743" s="62"/>
      <c r="D743" s="62"/>
      <c r="E743" s="62"/>
      <c r="F743" s="63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4"/>
      <c r="S743" s="62"/>
      <c r="T743" s="5"/>
    </row>
    <row r="744" spans="1:20" s="67" customFormat="1" x14ac:dyDescent="0.2">
      <c r="A744" s="274"/>
      <c r="B744" s="274"/>
      <c r="C744" s="62"/>
      <c r="D744" s="62"/>
      <c r="E744" s="62"/>
      <c r="F744" s="63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4"/>
      <c r="S744" s="62"/>
      <c r="T744" s="5"/>
    </row>
    <row r="745" spans="1:20" s="67" customFormat="1" x14ac:dyDescent="0.2">
      <c r="A745" s="274"/>
      <c r="B745" s="274"/>
      <c r="C745" s="62"/>
      <c r="D745" s="62"/>
      <c r="E745" s="62"/>
      <c r="F745" s="63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4"/>
      <c r="S745" s="62"/>
      <c r="T745" s="5"/>
    </row>
    <row r="746" spans="1:20" s="67" customFormat="1" x14ac:dyDescent="0.2">
      <c r="A746" s="274"/>
      <c r="B746" s="274"/>
      <c r="C746" s="62"/>
      <c r="D746" s="62"/>
      <c r="E746" s="62"/>
      <c r="F746" s="63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4"/>
      <c r="S746" s="62"/>
      <c r="T746" s="5"/>
    </row>
    <row r="747" spans="1:20" s="67" customFormat="1" x14ac:dyDescent="0.2">
      <c r="A747" s="274"/>
      <c r="B747" s="274"/>
      <c r="C747" s="62"/>
      <c r="D747" s="62"/>
      <c r="E747" s="62"/>
      <c r="F747" s="63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4"/>
      <c r="S747" s="62"/>
      <c r="T747" s="5"/>
    </row>
    <row r="748" spans="1:20" s="67" customFormat="1" x14ac:dyDescent="0.2">
      <c r="A748" s="274"/>
      <c r="B748" s="274"/>
      <c r="C748" s="62"/>
      <c r="D748" s="62"/>
      <c r="E748" s="62"/>
      <c r="F748" s="63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4"/>
      <c r="S748" s="62"/>
      <c r="T748" s="5"/>
    </row>
    <row r="749" spans="1:20" s="67" customFormat="1" x14ac:dyDescent="0.2">
      <c r="A749" s="274"/>
      <c r="B749" s="274"/>
      <c r="C749" s="62"/>
      <c r="D749" s="62"/>
      <c r="E749" s="62"/>
      <c r="F749" s="63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4"/>
      <c r="S749" s="62"/>
      <c r="T749" s="5"/>
    </row>
    <row r="750" spans="1:20" s="67" customFormat="1" x14ac:dyDescent="0.2">
      <c r="A750" s="274"/>
      <c r="B750" s="274"/>
      <c r="C750" s="62"/>
      <c r="D750" s="62"/>
      <c r="E750" s="62"/>
      <c r="F750" s="63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4"/>
      <c r="S750" s="62"/>
      <c r="T750" s="5"/>
    </row>
    <row r="751" spans="1:20" s="67" customFormat="1" x14ac:dyDescent="0.2">
      <c r="A751" s="274"/>
      <c r="B751" s="274"/>
      <c r="C751" s="62"/>
      <c r="D751" s="62"/>
      <c r="E751" s="62"/>
      <c r="F751" s="63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4"/>
      <c r="S751" s="62"/>
      <c r="T751" s="5"/>
    </row>
    <row r="752" spans="1:20" s="67" customFormat="1" x14ac:dyDescent="0.2">
      <c r="A752" s="274"/>
      <c r="B752" s="274"/>
      <c r="C752" s="62"/>
      <c r="D752" s="62"/>
      <c r="E752" s="62"/>
      <c r="F752" s="63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4"/>
      <c r="S752" s="62"/>
      <c r="T752" s="5"/>
    </row>
    <row r="753" spans="1:20" s="67" customFormat="1" x14ac:dyDescent="0.2">
      <c r="A753" s="274"/>
      <c r="B753" s="274"/>
      <c r="C753" s="62"/>
      <c r="D753" s="62"/>
      <c r="E753" s="62"/>
      <c r="F753" s="63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4"/>
      <c r="S753" s="62"/>
      <c r="T753" s="5"/>
    </row>
    <row r="754" spans="1:20" s="67" customFormat="1" x14ac:dyDescent="0.2">
      <c r="A754" s="274"/>
      <c r="B754" s="274"/>
      <c r="C754" s="62"/>
      <c r="D754" s="62"/>
      <c r="E754" s="62"/>
      <c r="F754" s="63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4"/>
      <c r="S754" s="62"/>
      <c r="T754" s="5"/>
    </row>
    <row r="755" spans="1:20" s="67" customFormat="1" x14ac:dyDescent="0.2">
      <c r="A755" s="274"/>
      <c r="B755" s="274"/>
      <c r="C755" s="62"/>
      <c r="D755" s="62"/>
      <c r="E755" s="62"/>
      <c r="F755" s="63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4"/>
      <c r="S755" s="62"/>
      <c r="T755" s="5"/>
    </row>
    <row r="756" spans="1:20" s="67" customFormat="1" x14ac:dyDescent="0.2">
      <c r="A756" s="274"/>
      <c r="B756" s="274"/>
      <c r="C756" s="62"/>
      <c r="D756" s="62"/>
      <c r="E756" s="62"/>
      <c r="F756" s="63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4"/>
      <c r="S756" s="62"/>
      <c r="T756" s="5"/>
    </row>
    <row r="757" spans="1:20" s="67" customFormat="1" x14ac:dyDescent="0.2">
      <c r="A757" s="274"/>
      <c r="B757" s="274"/>
      <c r="C757" s="62"/>
      <c r="D757" s="62"/>
      <c r="E757" s="62"/>
      <c r="F757" s="63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4"/>
      <c r="S757" s="62"/>
      <c r="T757" s="5"/>
    </row>
    <row r="758" spans="1:20" s="67" customFormat="1" x14ac:dyDescent="0.2">
      <c r="A758" s="274"/>
      <c r="B758" s="274"/>
      <c r="C758" s="62"/>
      <c r="D758" s="62"/>
      <c r="E758" s="62"/>
      <c r="F758" s="63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4"/>
      <c r="S758" s="62"/>
      <c r="T758" s="5"/>
    </row>
    <row r="759" spans="1:20" s="67" customFormat="1" x14ac:dyDescent="0.2">
      <c r="A759" s="274"/>
      <c r="B759" s="274"/>
      <c r="C759" s="62"/>
      <c r="D759" s="62"/>
      <c r="E759" s="62"/>
      <c r="F759" s="63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4"/>
      <c r="S759" s="62"/>
      <c r="T759" s="5"/>
    </row>
    <row r="760" spans="1:20" s="67" customFormat="1" x14ac:dyDescent="0.2">
      <c r="A760" s="274"/>
      <c r="B760" s="274"/>
      <c r="C760" s="62"/>
      <c r="D760" s="62"/>
      <c r="E760" s="62"/>
      <c r="F760" s="63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4"/>
      <c r="S760" s="62"/>
      <c r="T760" s="5"/>
    </row>
    <row r="761" spans="1:20" s="67" customFormat="1" x14ac:dyDescent="0.2">
      <c r="A761" s="274"/>
      <c r="B761" s="274"/>
      <c r="C761" s="62"/>
      <c r="D761" s="62"/>
      <c r="E761" s="62"/>
      <c r="F761" s="63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4"/>
      <c r="S761" s="62"/>
      <c r="T761" s="5"/>
    </row>
    <row r="762" spans="1:20" s="67" customFormat="1" x14ac:dyDescent="0.2">
      <c r="A762" s="274"/>
      <c r="B762" s="274"/>
      <c r="C762" s="62"/>
      <c r="D762" s="62"/>
      <c r="E762" s="62"/>
      <c r="F762" s="63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4"/>
      <c r="S762" s="62"/>
      <c r="T762" s="5"/>
    </row>
    <row r="763" spans="1:20" s="67" customFormat="1" x14ac:dyDescent="0.2">
      <c r="A763" s="274"/>
      <c r="B763" s="274"/>
      <c r="C763" s="62"/>
      <c r="D763" s="62"/>
      <c r="E763" s="62"/>
      <c r="F763" s="63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4"/>
      <c r="S763" s="62"/>
      <c r="T763" s="5"/>
    </row>
    <row r="764" spans="1:20" s="67" customFormat="1" x14ac:dyDescent="0.2">
      <c r="A764" s="274"/>
      <c r="B764" s="274"/>
      <c r="C764" s="62"/>
      <c r="D764" s="62"/>
      <c r="E764" s="62"/>
      <c r="F764" s="63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4"/>
      <c r="S764" s="62"/>
      <c r="T764" s="5"/>
    </row>
    <row r="765" spans="1:20" s="67" customFormat="1" x14ac:dyDescent="0.2">
      <c r="A765" s="274"/>
      <c r="B765" s="274"/>
      <c r="C765" s="62"/>
      <c r="D765" s="62"/>
      <c r="E765" s="62"/>
      <c r="F765" s="63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4"/>
      <c r="S765" s="62"/>
      <c r="T765" s="5"/>
    </row>
    <row r="766" spans="1:20" s="67" customFormat="1" x14ac:dyDescent="0.2">
      <c r="A766" s="274"/>
      <c r="B766" s="274"/>
      <c r="C766" s="62"/>
      <c r="D766" s="62"/>
      <c r="E766" s="62"/>
      <c r="F766" s="63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4"/>
      <c r="S766" s="62"/>
      <c r="T766" s="5"/>
    </row>
    <row r="767" spans="1:20" s="67" customFormat="1" x14ac:dyDescent="0.2">
      <c r="A767" s="274"/>
      <c r="B767" s="274"/>
      <c r="C767" s="62"/>
      <c r="D767" s="62"/>
      <c r="E767" s="62"/>
      <c r="F767" s="63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4"/>
      <c r="S767" s="62"/>
      <c r="T767" s="5"/>
    </row>
    <row r="768" spans="1:20" s="67" customFormat="1" x14ac:dyDescent="0.2">
      <c r="A768" s="274"/>
      <c r="B768" s="274"/>
      <c r="C768" s="62"/>
      <c r="D768" s="62"/>
      <c r="E768" s="62"/>
      <c r="F768" s="63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4"/>
      <c r="S768" s="62"/>
      <c r="T768" s="5"/>
    </row>
    <row r="769" spans="1:20" s="67" customFormat="1" x14ac:dyDescent="0.2">
      <c r="A769" s="274"/>
      <c r="B769" s="274"/>
      <c r="C769" s="62"/>
      <c r="D769" s="62"/>
      <c r="E769" s="62"/>
      <c r="F769" s="63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4"/>
      <c r="S769" s="62"/>
      <c r="T769" s="5"/>
    </row>
    <row r="770" spans="1:20" s="67" customFormat="1" x14ac:dyDescent="0.2">
      <c r="A770" s="274"/>
      <c r="B770" s="274"/>
      <c r="C770" s="62"/>
      <c r="D770" s="62"/>
      <c r="E770" s="62"/>
      <c r="F770" s="63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4"/>
      <c r="S770" s="62"/>
      <c r="T770" s="5"/>
    </row>
    <row r="771" spans="1:20" s="67" customFormat="1" x14ac:dyDescent="0.2">
      <c r="A771" s="274"/>
      <c r="B771" s="274"/>
      <c r="C771" s="62"/>
      <c r="D771" s="62"/>
      <c r="E771" s="62"/>
      <c r="F771" s="63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4"/>
      <c r="S771" s="62"/>
      <c r="T771" s="5"/>
    </row>
    <row r="772" spans="1:20" s="67" customFormat="1" x14ac:dyDescent="0.2">
      <c r="A772" s="274"/>
      <c r="B772" s="274"/>
      <c r="C772" s="62"/>
      <c r="D772" s="62"/>
      <c r="E772" s="62"/>
      <c r="F772" s="63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4"/>
      <c r="S772" s="62"/>
      <c r="T772" s="5"/>
    </row>
    <row r="773" spans="1:20" s="67" customFormat="1" x14ac:dyDescent="0.2">
      <c r="A773" s="274"/>
      <c r="B773" s="274"/>
      <c r="C773" s="62"/>
      <c r="D773" s="62"/>
      <c r="E773" s="62"/>
      <c r="F773" s="63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4"/>
      <c r="S773" s="62"/>
      <c r="T773" s="5"/>
    </row>
    <row r="774" spans="1:20" s="67" customFormat="1" x14ac:dyDescent="0.2">
      <c r="A774" s="274"/>
      <c r="B774" s="274"/>
      <c r="C774" s="62"/>
      <c r="D774" s="62"/>
      <c r="E774" s="62"/>
      <c r="F774" s="63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4"/>
      <c r="S774" s="62"/>
      <c r="T774" s="5"/>
    </row>
    <row r="775" spans="1:20" s="67" customFormat="1" x14ac:dyDescent="0.2">
      <c r="A775" s="274"/>
      <c r="B775" s="274"/>
      <c r="C775" s="62"/>
      <c r="D775" s="62"/>
      <c r="E775" s="62"/>
      <c r="F775" s="63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4"/>
      <c r="S775" s="62"/>
      <c r="T775" s="5"/>
    </row>
    <row r="776" spans="1:20" s="67" customFormat="1" x14ac:dyDescent="0.2">
      <c r="A776" s="274"/>
      <c r="B776" s="274"/>
      <c r="C776" s="62"/>
      <c r="D776" s="62"/>
      <c r="E776" s="62"/>
      <c r="F776" s="63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4"/>
      <c r="S776" s="62"/>
      <c r="T776" s="5"/>
    </row>
    <row r="777" spans="1:20" s="67" customFormat="1" x14ac:dyDescent="0.2">
      <c r="A777" s="274"/>
      <c r="B777" s="274"/>
      <c r="C777" s="62"/>
      <c r="D777" s="62"/>
      <c r="E777" s="62"/>
      <c r="F777" s="63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4"/>
      <c r="S777" s="62"/>
      <c r="T777" s="5"/>
    </row>
    <row r="778" spans="1:20" s="67" customFormat="1" x14ac:dyDescent="0.2">
      <c r="A778" s="274"/>
      <c r="B778" s="274"/>
      <c r="C778" s="62"/>
      <c r="D778" s="62"/>
      <c r="E778" s="62"/>
      <c r="F778" s="63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4"/>
      <c r="S778" s="62"/>
      <c r="T778" s="5"/>
    </row>
    <row r="779" spans="1:20" s="67" customFormat="1" x14ac:dyDescent="0.2">
      <c r="A779" s="274"/>
      <c r="B779" s="274"/>
      <c r="C779" s="62"/>
      <c r="D779" s="62"/>
      <c r="E779" s="62"/>
      <c r="F779" s="63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4"/>
      <c r="S779" s="62"/>
      <c r="T779" s="5"/>
    </row>
    <row r="780" spans="1:20" s="67" customFormat="1" x14ac:dyDescent="0.2">
      <c r="A780" s="274"/>
      <c r="B780" s="274"/>
      <c r="C780" s="62"/>
      <c r="D780" s="62"/>
      <c r="E780" s="62"/>
      <c r="F780" s="63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4"/>
      <c r="S780" s="62"/>
      <c r="T780" s="5"/>
    </row>
    <row r="781" spans="1:20" s="67" customFormat="1" x14ac:dyDescent="0.2">
      <c r="A781" s="274"/>
      <c r="B781" s="274"/>
      <c r="C781" s="62"/>
      <c r="D781" s="62"/>
      <c r="E781" s="62"/>
      <c r="F781" s="63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4"/>
      <c r="S781" s="62"/>
      <c r="T781" s="5"/>
    </row>
    <row r="782" spans="1:20" s="67" customFormat="1" x14ac:dyDescent="0.2">
      <c r="A782" s="274"/>
      <c r="B782" s="274"/>
      <c r="C782" s="62"/>
      <c r="D782" s="62"/>
      <c r="E782" s="62"/>
      <c r="F782" s="63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4"/>
      <c r="S782" s="62"/>
      <c r="T782" s="5"/>
    </row>
    <row r="783" spans="1:20" s="67" customFormat="1" x14ac:dyDescent="0.2">
      <c r="A783" s="274"/>
      <c r="B783" s="274"/>
      <c r="C783" s="62"/>
      <c r="D783" s="62"/>
      <c r="E783" s="62"/>
      <c r="F783" s="63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4"/>
      <c r="S783" s="62"/>
      <c r="T783" s="5"/>
    </row>
    <row r="784" spans="1:20" s="67" customFormat="1" x14ac:dyDescent="0.2">
      <c r="A784" s="274"/>
      <c r="B784" s="274"/>
      <c r="C784" s="62"/>
      <c r="D784" s="62"/>
      <c r="E784" s="62"/>
      <c r="F784" s="63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4"/>
      <c r="S784" s="62"/>
      <c r="T784" s="5"/>
    </row>
    <row r="785" spans="1:20" s="67" customFormat="1" x14ac:dyDescent="0.2">
      <c r="A785" s="274"/>
      <c r="B785" s="274"/>
      <c r="C785" s="62"/>
      <c r="D785" s="62"/>
      <c r="E785" s="62"/>
      <c r="F785" s="63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4"/>
      <c r="S785" s="62"/>
      <c r="T785" s="5"/>
    </row>
    <row r="786" spans="1:20" s="67" customFormat="1" x14ac:dyDescent="0.2">
      <c r="A786" s="274"/>
      <c r="B786" s="274"/>
      <c r="C786" s="62"/>
      <c r="D786" s="62"/>
      <c r="E786" s="62"/>
      <c r="F786" s="63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4"/>
      <c r="S786" s="62"/>
      <c r="T786" s="5"/>
    </row>
    <row r="787" spans="1:20" s="67" customFormat="1" x14ac:dyDescent="0.2">
      <c r="A787" s="274"/>
      <c r="B787" s="274"/>
      <c r="C787" s="62"/>
      <c r="D787" s="62"/>
      <c r="E787" s="62"/>
      <c r="F787" s="63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4"/>
      <c r="S787" s="62"/>
      <c r="T787" s="5"/>
    </row>
    <row r="788" spans="1:20" s="67" customFormat="1" x14ac:dyDescent="0.2">
      <c r="A788" s="274"/>
      <c r="B788" s="274"/>
      <c r="C788" s="62"/>
      <c r="D788" s="62"/>
      <c r="E788" s="62"/>
      <c r="F788" s="63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4"/>
      <c r="S788" s="62"/>
      <c r="T788" s="5"/>
    </row>
    <row r="789" spans="1:20" s="67" customFormat="1" x14ac:dyDescent="0.2">
      <c r="A789" s="274"/>
      <c r="B789" s="274"/>
      <c r="C789" s="62"/>
      <c r="D789" s="62"/>
      <c r="E789" s="62"/>
      <c r="F789" s="63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4"/>
      <c r="S789" s="62"/>
      <c r="T789" s="5"/>
    </row>
    <row r="790" spans="1:20" s="67" customFormat="1" x14ac:dyDescent="0.2">
      <c r="A790" s="274"/>
      <c r="B790" s="274"/>
      <c r="C790" s="62"/>
      <c r="D790" s="62"/>
      <c r="E790" s="62"/>
      <c r="F790" s="63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4"/>
      <c r="S790" s="62"/>
      <c r="T790" s="5"/>
    </row>
    <row r="791" spans="1:20" s="67" customFormat="1" x14ac:dyDescent="0.2">
      <c r="A791" s="274"/>
      <c r="B791" s="274"/>
      <c r="C791" s="62"/>
      <c r="D791" s="62"/>
      <c r="E791" s="62"/>
      <c r="F791" s="63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4"/>
      <c r="S791" s="62"/>
      <c r="T791" s="5"/>
    </row>
    <row r="792" spans="1:20" s="67" customFormat="1" x14ac:dyDescent="0.2">
      <c r="A792" s="274"/>
      <c r="B792" s="274"/>
      <c r="C792" s="62"/>
      <c r="D792" s="62"/>
      <c r="E792" s="62"/>
      <c r="F792" s="63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4"/>
      <c r="S792" s="62"/>
      <c r="T792" s="5"/>
    </row>
    <row r="793" spans="1:20" s="67" customFormat="1" x14ac:dyDescent="0.2">
      <c r="A793" s="274"/>
      <c r="B793" s="274"/>
      <c r="C793" s="62"/>
      <c r="D793" s="62"/>
      <c r="E793" s="62"/>
      <c r="F793" s="63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4"/>
      <c r="S793" s="62"/>
      <c r="T793" s="5"/>
    </row>
    <row r="794" spans="1:20" s="67" customFormat="1" x14ac:dyDescent="0.2">
      <c r="A794" s="274"/>
      <c r="B794" s="274"/>
      <c r="C794" s="62"/>
      <c r="D794" s="62"/>
      <c r="E794" s="62"/>
      <c r="F794" s="63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4"/>
      <c r="S794" s="62"/>
      <c r="T794" s="5"/>
    </row>
    <row r="795" spans="1:20" s="67" customFormat="1" x14ac:dyDescent="0.2">
      <c r="A795" s="274"/>
      <c r="B795" s="274"/>
      <c r="C795" s="62"/>
      <c r="D795" s="62"/>
      <c r="E795" s="62"/>
      <c r="F795" s="63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4"/>
      <c r="S795" s="62"/>
      <c r="T795" s="5"/>
    </row>
    <row r="796" spans="1:20" s="67" customFormat="1" x14ac:dyDescent="0.2">
      <c r="A796" s="274"/>
      <c r="B796" s="274"/>
      <c r="C796" s="62"/>
      <c r="D796" s="62"/>
      <c r="E796" s="62"/>
      <c r="F796" s="63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4"/>
      <c r="S796" s="62"/>
      <c r="T796" s="5"/>
    </row>
    <row r="797" spans="1:20" s="67" customFormat="1" x14ac:dyDescent="0.2">
      <c r="A797" s="274"/>
      <c r="B797" s="274"/>
      <c r="C797" s="62"/>
      <c r="D797" s="62"/>
      <c r="E797" s="62"/>
      <c r="F797" s="63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4"/>
      <c r="S797" s="62"/>
      <c r="T797" s="5"/>
    </row>
    <row r="798" spans="1:20" s="67" customFormat="1" x14ac:dyDescent="0.2">
      <c r="A798" s="274"/>
      <c r="B798" s="274"/>
      <c r="C798" s="62"/>
      <c r="D798" s="62"/>
      <c r="E798" s="62"/>
      <c r="F798" s="63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4"/>
      <c r="S798" s="62"/>
      <c r="T798" s="5"/>
    </row>
    <row r="799" spans="1:20" s="67" customFormat="1" x14ac:dyDescent="0.2">
      <c r="A799" s="274"/>
      <c r="B799" s="274"/>
      <c r="C799" s="62"/>
      <c r="D799" s="62"/>
      <c r="E799" s="62"/>
      <c r="F799" s="63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4"/>
      <c r="S799" s="62"/>
      <c r="T799" s="5"/>
    </row>
    <row r="800" spans="1:20" s="67" customFormat="1" x14ac:dyDescent="0.2">
      <c r="A800" s="274"/>
      <c r="B800" s="274"/>
      <c r="C800" s="62"/>
      <c r="D800" s="62"/>
      <c r="E800" s="62"/>
      <c r="F800" s="63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4"/>
      <c r="S800" s="62"/>
      <c r="T800" s="5"/>
    </row>
    <row r="801" spans="1:20" s="67" customFormat="1" x14ac:dyDescent="0.2">
      <c r="A801" s="274"/>
      <c r="B801" s="274"/>
      <c r="C801" s="62"/>
      <c r="D801" s="62"/>
      <c r="E801" s="62"/>
      <c r="F801" s="63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4"/>
      <c r="S801" s="62"/>
      <c r="T801" s="5"/>
    </row>
    <row r="802" spans="1:20" s="67" customFormat="1" x14ac:dyDescent="0.2">
      <c r="A802" s="274"/>
      <c r="B802" s="274"/>
      <c r="C802" s="62"/>
      <c r="D802" s="62"/>
      <c r="E802" s="62"/>
      <c r="F802" s="63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4"/>
      <c r="S802" s="62"/>
      <c r="T802" s="5"/>
    </row>
    <row r="803" spans="1:20" s="67" customFormat="1" x14ac:dyDescent="0.2">
      <c r="A803" s="274"/>
      <c r="B803" s="274"/>
      <c r="C803" s="62"/>
      <c r="D803" s="62"/>
      <c r="E803" s="62"/>
      <c r="F803" s="63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4"/>
      <c r="S803" s="62"/>
      <c r="T803" s="5"/>
    </row>
    <row r="804" spans="1:20" s="67" customFormat="1" x14ac:dyDescent="0.2">
      <c r="A804" s="274"/>
      <c r="B804" s="274"/>
      <c r="C804" s="62"/>
      <c r="D804" s="62"/>
      <c r="E804" s="62"/>
      <c r="F804" s="63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4"/>
      <c r="S804" s="62"/>
      <c r="T804" s="5"/>
    </row>
    <row r="805" spans="1:20" s="67" customFormat="1" x14ac:dyDescent="0.2">
      <c r="A805" s="274"/>
      <c r="B805" s="274"/>
      <c r="C805" s="62"/>
      <c r="D805" s="62"/>
      <c r="E805" s="62"/>
      <c r="F805" s="63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4"/>
      <c r="S805" s="62"/>
      <c r="T805" s="5"/>
    </row>
    <row r="806" spans="1:20" s="67" customFormat="1" x14ac:dyDescent="0.2">
      <c r="A806" s="274"/>
      <c r="B806" s="274"/>
      <c r="C806" s="62"/>
      <c r="D806" s="62"/>
      <c r="E806" s="62"/>
      <c r="F806" s="63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4"/>
      <c r="S806" s="62"/>
      <c r="T806" s="5"/>
    </row>
    <row r="807" spans="1:20" s="67" customFormat="1" x14ac:dyDescent="0.2">
      <c r="A807" s="274"/>
      <c r="B807" s="274"/>
      <c r="C807" s="62"/>
      <c r="D807" s="62"/>
      <c r="E807" s="62"/>
      <c r="F807" s="63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4"/>
      <c r="S807" s="62"/>
      <c r="T807" s="5"/>
    </row>
    <row r="808" spans="1:20" s="67" customFormat="1" x14ac:dyDescent="0.2">
      <c r="A808" s="274"/>
      <c r="B808" s="274"/>
      <c r="C808" s="62"/>
      <c r="D808" s="62"/>
      <c r="E808" s="62"/>
      <c r="F808" s="63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4"/>
      <c r="S808" s="62"/>
      <c r="T808" s="5"/>
    </row>
    <row r="809" spans="1:20" s="67" customFormat="1" x14ac:dyDescent="0.2">
      <c r="A809" s="274"/>
      <c r="B809" s="274"/>
      <c r="C809" s="62"/>
      <c r="D809" s="62"/>
      <c r="E809" s="62"/>
      <c r="F809" s="63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4"/>
      <c r="S809" s="62"/>
      <c r="T809" s="5"/>
    </row>
    <row r="810" spans="1:20" s="67" customFormat="1" x14ac:dyDescent="0.2">
      <c r="A810" s="274"/>
      <c r="B810" s="274"/>
      <c r="C810" s="62"/>
      <c r="D810" s="62"/>
      <c r="E810" s="62"/>
      <c r="F810" s="63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4"/>
      <c r="S810" s="62"/>
      <c r="T810" s="5"/>
    </row>
    <row r="811" spans="1:20" s="67" customFormat="1" x14ac:dyDescent="0.2">
      <c r="A811" s="274"/>
      <c r="B811" s="274"/>
      <c r="C811" s="62"/>
      <c r="D811" s="62"/>
      <c r="E811" s="62"/>
      <c r="F811" s="63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4"/>
      <c r="S811" s="62"/>
      <c r="T811" s="5"/>
    </row>
    <row r="812" spans="1:20" s="67" customFormat="1" x14ac:dyDescent="0.2">
      <c r="A812" s="274"/>
      <c r="B812" s="274"/>
      <c r="C812" s="62"/>
      <c r="D812" s="62"/>
      <c r="E812" s="62"/>
      <c r="F812" s="63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4"/>
      <c r="S812" s="62"/>
      <c r="T812" s="5"/>
    </row>
    <row r="813" spans="1:20" s="67" customFormat="1" x14ac:dyDescent="0.2">
      <c r="A813" s="274"/>
      <c r="B813" s="274"/>
      <c r="C813" s="62"/>
      <c r="D813" s="62"/>
      <c r="E813" s="62"/>
      <c r="F813" s="63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4"/>
      <c r="S813" s="62"/>
      <c r="T813" s="5"/>
    </row>
    <row r="814" spans="1:20" s="67" customFormat="1" x14ac:dyDescent="0.2">
      <c r="A814" s="274"/>
      <c r="B814" s="274"/>
      <c r="C814" s="62"/>
      <c r="D814" s="62"/>
      <c r="E814" s="62"/>
      <c r="F814" s="63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4"/>
      <c r="S814" s="62"/>
      <c r="T814" s="5"/>
    </row>
    <row r="815" spans="1:20" s="67" customFormat="1" x14ac:dyDescent="0.2">
      <c r="A815" s="274"/>
      <c r="B815" s="274"/>
      <c r="C815" s="62"/>
      <c r="D815" s="62"/>
      <c r="E815" s="62"/>
      <c r="F815" s="63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4"/>
      <c r="S815" s="62"/>
      <c r="T815" s="5"/>
    </row>
    <row r="816" spans="1:20" s="67" customFormat="1" x14ac:dyDescent="0.2">
      <c r="A816" s="274"/>
      <c r="B816" s="274"/>
      <c r="C816" s="62"/>
      <c r="D816" s="62"/>
      <c r="E816" s="62"/>
      <c r="F816" s="63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4"/>
      <c r="S816" s="62"/>
      <c r="T816" s="5"/>
    </row>
    <row r="817" spans="1:20" s="67" customFormat="1" x14ac:dyDescent="0.2">
      <c r="A817" s="274"/>
      <c r="B817" s="274"/>
      <c r="C817" s="62"/>
      <c r="D817" s="62"/>
      <c r="E817" s="62"/>
      <c r="F817" s="63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4"/>
      <c r="S817" s="62"/>
      <c r="T817" s="5"/>
    </row>
    <row r="818" spans="1:20" s="67" customFormat="1" x14ac:dyDescent="0.2">
      <c r="A818" s="274"/>
      <c r="B818" s="274"/>
      <c r="C818" s="62"/>
      <c r="D818" s="62"/>
      <c r="E818" s="62"/>
      <c r="F818" s="63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4"/>
      <c r="S818" s="62"/>
      <c r="T818" s="5"/>
    </row>
    <row r="819" spans="1:20" s="67" customFormat="1" x14ac:dyDescent="0.2">
      <c r="A819" s="274"/>
      <c r="B819" s="274"/>
      <c r="C819" s="62"/>
      <c r="D819" s="62"/>
      <c r="E819" s="62"/>
      <c r="F819" s="63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4"/>
      <c r="S819" s="62"/>
      <c r="T819" s="5"/>
    </row>
    <row r="820" spans="1:20" s="67" customFormat="1" x14ac:dyDescent="0.2">
      <c r="A820" s="274"/>
      <c r="B820" s="274"/>
      <c r="C820" s="62"/>
      <c r="D820" s="62"/>
      <c r="E820" s="62"/>
      <c r="F820" s="63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4"/>
      <c r="S820" s="62"/>
      <c r="T820" s="5"/>
    </row>
    <row r="821" spans="1:20" s="67" customFormat="1" x14ac:dyDescent="0.2">
      <c r="A821" s="274"/>
      <c r="B821" s="274"/>
      <c r="C821" s="62"/>
      <c r="D821" s="62"/>
      <c r="E821" s="62"/>
      <c r="F821" s="63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4"/>
      <c r="S821" s="62"/>
      <c r="T821" s="5"/>
    </row>
    <row r="822" spans="1:20" s="67" customFormat="1" x14ac:dyDescent="0.2">
      <c r="A822" s="274"/>
      <c r="B822" s="274"/>
      <c r="C822" s="62"/>
      <c r="D822" s="62"/>
      <c r="E822" s="62"/>
      <c r="F822" s="63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4"/>
      <c r="S822" s="62"/>
      <c r="T822" s="5"/>
    </row>
    <row r="823" spans="1:20" s="67" customFormat="1" x14ac:dyDescent="0.2">
      <c r="A823" s="274"/>
      <c r="B823" s="274"/>
      <c r="C823" s="62"/>
      <c r="D823" s="62"/>
      <c r="E823" s="62"/>
      <c r="F823" s="63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4"/>
      <c r="S823" s="62"/>
      <c r="T823" s="5"/>
    </row>
    <row r="824" spans="1:20" s="67" customFormat="1" x14ac:dyDescent="0.2">
      <c r="A824" s="274"/>
      <c r="B824" s="274"/>
      <c r="C824" s="62"/>
      <c r="D824" s="62"/>
      <c r="E824" s="62"/>
      <c r="F824" s="63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4"/>
      <c r="S824" s="62"/>
      <c r="T824" s="5"/>
    </row>
    <row r="825" spans="1:20" s="67" customFormat="1" x14ac:dyDescent="0.2">
      <c r="A825" s="274"/>
      <c r="B825" s="274"/>
      <c r="C825" s="62"/>
      <c r="D825" s="62"/>
      <c r="E825" s="62"/>
      <c r="F825" s="63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4"/>
      <c r="S825" s="62"/>
      <c r="T825" s="5"/>
    </row>
    <row r="826" spans="1:20" s="67" customFormat="1" x14ac:dyDescent="0.2">
      <c r="A826" s="274"/>
      <c r="B826" s="274"/>
      <c r="C826" s="62"/>
      <c r="D826" s="62"/>
      <c r="E826" s="62"/>
      <c r="F826" s="63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4"/>
      <c r="S826" s="62"/>
      <c r="T826" s="5"/>
    </row>
    <row r="827" spans="1:20" s="67" customFormat="1" x14ac:dyDescent="0.2">
      <c r="A827" s="274"/>
      <c r="B827" s="274"/>
      <c r="C827" s="62"/>
      <c r="D827" s="62"/>
      <c r="E827" s="62"/>
      <c r="F827" s="63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4"/>
      <c r="S827" s="62"/>
      <c r="T827" s="5"/>
    </row>
    <row r="828" spans="1:20" s="67" customFormat="1" x14ac:dyDescent="0.2">
      <c r="A828" s="274"/>
      <c r="B828" s="274"/>
      <c r="C828" s="62"/>
      <c r="D828" s="62"/>
      <c r="E828" s="62"/>
      <c r="F828" s="63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4"/>
      <c r="S828" s="62"/>
      <c r="T828" s="5"/>
    </row>
    <row r="829" spans="1:20" s="67" customFormat="1" x14ac:dyDescent="0.2">
      <c r="A829" s="274"/>
      <c r="B829" s="274"/>
      <c r="C829" s="62"/>
      <c r="D829" s="62"/>
      <c r="E829" s="62"/>
      <c r="F829" s="63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4"/>
      <c r="S829" s="62"/>
      <c r="T829" s="5"/>
    </row>
    <row r="830" spans="1:20" s="67" customFormat="1" x14ac:dyDescent="0.2">
      <c r="A830" s="274"/>
      <c r="B830" s="274"/>
      <c r="C830" s="62"/>
      <c r="D830" s="62"/>
      <c r="E830" s="62"/>
      <c r="F830" s="63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4"/>
      <c r="S830" s="62"/>
      <c r="T830" s="5"/>
    </row>
    <row r="831" spans="1:20" s="67" customFormat="1" x14ac:dyDescent="0.2">
      <c r="A831" s="274"/>
      <c r="B831" s="274"/>
      <c r="C831" s="62"/>
      <c r="D831" s="62"/>
      <c r="E831" s="62"/>
      <c r="F831" s="63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4"/>
      <c r="S831" s="62"/>
      <c r="T831" s="5"/>
    </row>
    <row r="832" spans="1:20" s="67" customFormat="1" x14ac:dyDescent="0.2">
      <c r="A832" s="274"/>
      <c r="B832" s="274"/>
      <c r="C832" s="62"/>
      <c r="D832" s="62"/>
      <c r="E832" s="62"/>
      <c r="F832" s="63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4"/>
      <c r="S832" s="62"/>
      <c r="T832" s="5"/>
    </row>
    <row r="833" spans="1:20" s="67" customFormat="1" x14ac:dyDescent="0.2">
      <c r="A833" s="274"/>
      <c r="B833" s="274"/>
      <c r="C833" s="62"/>
      <c r="D833" s="62"/>
      <c r="E833" s="62"/>
      <c r="F833" s="63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4"/>
      <c r="S833" s="62"/>
      <c r="T833" s="5"/>
    </row>
    <row r="834" spans="1:20" s="67" customFormat="1" x14ac:dyDescent="0.2">
      <c r="A834" s="274"/>
      <c r="B834" s="274"/>
      <c r="C834" s="62"/>
      <c r="D834" s="62"/>
      <c r="E834" s="62"/>
      <c r="F834" s="63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4"/>
      <c r="S834" s="62"/>
      <c r="T834" s="5"/>
    </row>
    <row r="835" spans="1:20" s="67" customFormat="1" x14ac:dyDescent="0.2">
      <c r="A835" s="274"/>
      <c r="B835" s="274"/>
      <c r="C835" s="62"/>
      <c r="D835" s="62"/>
      <c r="E835" s="62"/>
      <c r="F835" s="63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4"/>
      <c r="S835" s="62"/>
      <c r="T835" s="5"/>
    </row>
    <row r="836" spans="1:20" s="67" customFormat="1" x14ac:dyDescent="0.2">
      <c r="A836" s="274"/>
      <c r="B836" s="274"/>
      <c r="C836" s="62"/>
      <c r="D836" s="62"/>
      <c r="E836" s="62"/>
      <c r="F836" s="63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4"/>
      <c r="S836" s="62"/>
      <c r="T836" s="5"/>
    </row>
    <row r="837" spans="1:20" s="67" customFormat="1" x14ac:dyDescent="0.2">
      <c r="A837" s="274"/>
      <c r="B837" s="274"/>
      <c r="C837" s="62"/>
      <c r="D837" s="62"/>
      <c r="E837" s="62"/>
      <c r="F837" s="63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4"/>
      <c r="S837" s="62"/>
      <c r="T837" s="5"/>
    </row>
    <row r="838" spans="1:20" s="67" customFormat="1" x14ac:dyDescent="0.2">
      <c r="A838" s="274"/>
      <c r="B838" s="274"/>
      <c r="C838" s="62"/>
      <c r="D838" s="62"/>
      <c r="E838" s="62"/>
      <c r="F838" s="63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4"/>
      <c r="S838" s="62"/>
      <c r="T838" s="5"/>
    </row>
    <row r="839" spans="1:20" s="67" customFormat="1" x14ac:dyDescent="0.2">
      <c r="A839" s="274"/>
      <c r="B839" s="274"/>
      <c r="C839" s="62"/>
      <c r="D839" s="62"/>
      <c r="E839" s="62"/>
      <c r="F839" s="63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4"/>
      <c r="S839" s="62"/>
      <c r="T839" s="5"/>
    </row>
    <row r="840" spans="1:20" s="67" customFormat="1" x14ac:dyDescent="0.2">
      <c r="A840" s="274"/>
      <c r="B840" s="274"/>
      <c r="C840" s="62"/>
      <c r="D840" s="62"/>
      <c r="E840" s="62"/>
      <c r="F840" s="63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4"/>
      <c r="S840" s="62"/>
      <c r="T840" s="5"/>
    </row>
    <row r="841" spans="1:20" s="67" customFormat="1" x14ac:dyDescent="0.2">
      <c r="A841" s="274"/>
      <c r="B841" s="274"/>
      <c r="C841" s="62"/>
      <c r="D841" s="62"/>
      <c r="E841" s="62"/>
      <c r="F841" s="63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4"/>
      <c r="S841" s="62"/>
      <c r="T841" s="5"/>
    </row>
    <row r="842" spans="1:20" s="67" customFormat="1" x14ac:dyDescent="0.2">
      <c r="A842" s="274"/>
      <c r="B842" s="274"/>
      <c r="C842" s="62"/>
      <c r="D842" s="62"/>
      <c r="E842" s="62"/>
      <c r="F842" s="63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4"/>
      <c r="S842" s="62"/>
      <c r="T842" s="5"/>
    </row>
    <row r="843" spans="1:20" s="67" customFormat="1" x14ac:dyDescent="0.2">
      <c r="A843" s="274"/>
      <c r="B843" s="274"/>
      <c r="C843" s="62"/>
      <c r="D843" s="62"/>
      <c r="E843" s="62"/>
      <c r="F843" s="63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4"/>
      <c r="S843" s="62"/>
      <c r="T843" s="5"/>
    </row>
    <row r="844" spans="1:20" s="67" customFormat="1" x14ac:dyDescent="0.2">
      <c r="A844" s="274"/>
      <c r="B844" s="274"/>
      <c r="C844" s="62"/>
      <c r="D844" s="62"/>
      <c r="E844" s="62"/>
      <c r="F844" s="63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4"/>
      <c r="S844" s="62"/>
      <c r="T844" s="5"/>
    </row>
    <row r="845" spans="1:20" s="67" customFormat="1" x14ac:dyDescent="0.2">
      <c r="A845" s="274"/>
      <c r="B845" s="274"/>
      <c r="C845" s="62"/>
      <c r="D845" s="62"/>
      <c r="E845" s="62"/>
      <c r="F845" s="63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4"/>
      <c r="S845" s="62"/>
      <c r="T845" s="5"/>
    </row>
    <row r="846" spans="1:20" s="67" customFormat="1" x14ac:dyDescent="0.2">
      <c r="A846" s="274"/>
      <c r="B846" s="274"/>
      <c r="C846" s="62"/>
      <c r="D846" s="62"/>
      <c r="E846" s="62"/>
      <c r="F846" s="63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4"/>
      <c r="S846" s="62"/>
      <c r="T846" s="5"/>
    </row>
    <row r="847" spans="1:20" s="67" customFormat="1" x14ac:dyDescent="0.2">
      <c r="A847" s="274"/>
      <c r="B847" s="274"/>
      <c r="C847" s="62"/>
      <c r="D847" s="62"/>
      <c r="E847" s="62"/>
      <c r="F847" s="63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4"/>
      <c r="S847" s="62"/>
      <c r="T847" s="5"/>
    </row>
    <row r="848" spans="1:20" s="67" customFormat="1" x14ac:dyDescent="0.2">
      <c r="A848" s="274"/>
      <c r="B848" s="274"/>
      <c r="C848" s="62"/>
      <c r="D848" s="62"/>
      <c r="E848" s="62"/>
      <c r="F848" s="63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4"/>
      <c r="S848" s="62"/>
      <c r="T848" s="5"/>
    </row>
    <row r="849" spans="1:20" s="67" customFormat="1" x14ac:dyDescent="0.2">
      <c r="A849" s="274"/>
      <c r="B849" s="274"/>
      <c r="C849" s="62"/>
      <c r="D849" s="62"/>
      <c r="E849" s="62"/>
      <c r="F849" s="63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4"/>
      <c r="S849" s="62"/>
      <c r="T849" s="5"/>
    </row>
    <row r="850" spans="1:20" s="67" customFormat="1" x14ac:dyDescent="0.2">
      <c r="A850" s="274"/>
      <c r="B850" s="274"/>
      <c r="C850" s="62"/>
      <c r="D850" s="62"/>
      <c r="E850" s="62"/>
      <c r="F850" s="63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4"/>
      <c r="S850" s="62"/>
      <c r="T850" s="5"/>
    </row>
    <row r="851" spans="1:20" s="67" customFormat="1" x14ac:dyDescent="0.2">
      <c r="A851" s="274"/>
      <c r="B851" s="274"/>
      <c r="C851" s="62"/>
      <c r="D851" s="62"/>
      <c r="E851" s="62"/>
      <c r="F851" s="63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4"/>
      <c r="S851" s="62"/>
      <c r="T851" s="5"/>
    </row>
    <row r="852" spans="1:20" s="67" customFormat="1" x14ac:dyDescent="0.2">
      <c r="A852" s="274"/>
      <c r="B852" s="274"/>
      <c r="C852" s="62"/>
      <c r="D852" s="62"/>
      <c r="E852" s="62"/>
      <c r="F852" s="63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4"/>
      <c r="S852" s="62"/>
      <c r="T852" s="5"/>
    </row>
    <row r="853" spans="1:20" s="67" customFormat="1" x14ac:dyDescent="0.2">
      <c r="A853" s="274"/>
      <c r="B853" s="274"/>
      <c r="C853" s="62"/>
      <c r="D853" s="62"/>
      <c r="E853" s="62"/>
      <c r="F853" s="63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4"/>
      <c r="S853" s="62"/>
      <c r="T853" s="5"/>
    </row>
    <row r="854" spans="1:20" s="67" customFormat="1" x14ac:dyDescent="0.2">
      <c r="A854" s="274"/>
      <c r="B854" s="274"/>
      <c r="C854" s="62"/>
      <c r="D854" s="62"/>
      <c r="E854" s="62"/>
      <c r="F854" s="63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4"/>
      <c r="S854" s="62"/>
      <c r="T854" s="5"/>
    </row>
    <row r="855" spans="1:20" s="67" customFormat="1" x14ac:dyDescent="0.2">
      <c r="A855" s="274"/>
      <c r="B855" s="274"/>
      <c r="C855" s="62"/>
      <c r="D855" s="62"/>
      <c r="E855" s="62"/>
      <c r="F855" s="63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4"/>
      <c r="S855" s="62"/>
      <c r="T855" s="5"/>
    </row>
    <row r="856" spans="1:20" s="67" customFormat="1" x14ac:dyDescent="0.2">
      <c r="A856" s="274"/>
      <c r="B856" s="274"/>
      <c r="C856" s="62"/>
      <c r="D856" s="62"/>
      <c r="E856" s="62"/>
      <c r="F856" s="63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4"/>
      <c r="S856" s="62"/>
      <c r="T856" s="5"/>
    </row>
    <row r="857" spans="1:20" s="67" customFormat="1" x14ac:dyDescent="0.2">
      <c r="A857" s="274"/>
      <c r="B857" s="274"/>
      <c r="C857" s="62"/>
      <c r="D857" s="62"/>
      <c r="E857" s="62"/>
      <c r="F857" s="63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4"/>
      <c r="S857" s="62"/>
      <c r="T857" s="5"/>
    </row>
    <row r="858" spans="1:20" s="67" customFormat="1" x14ac:dyDescent="0.2">
      <c r="A858" s="274"/>
      <c r="B858" s="274"/>
      <c r="C858" s="62"/>
      <c r="D858" s="62"/>
      <c r="E858" s="62"/>
      <c r="F858" s="63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4"/>
      <c r="S858" s="62"/>
      <c r="T858" s="5"/>
    </row>
    <row r="859" spans="1:20" s="67" customFormat="1" x14ac:dyDescent="0.2">
      <c r="A859" s="274"/>
      <c r="B859" s="274"/>
      <c r="C859" s="62"/>
      <c r="D859" s="62"/>
      <c r="E859" s="62"/>
      <c r="F859" s="63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4"/>
      <c r="S859" s="62"/>
      <c r="T859" s="5"/>
    </row>
    <row r="860" spans="1:20" s="67" customFormat="1" x14ac:dyDescent="0.2">
      <c r="A860" s="274"/>
      <c r="B860" s="274"/>
      <c r="C860" s="62"/>
      <c r="D860" s="62"/>
      <c r="E860" s="62"/>
      <c r="F860" s="63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4"/>
      <c r="S860" s="62"/>
      <c r="T860" s="5"/>
    </row>
    <row r="861" spans="1:20" s="67" customFormat="1" x14ac:dyDescent="0.2">
      <c r="A861" s="274"/>
      <c r="B861" s="274"/>
      <c r="C861" s="62"/>
      <c r="D861" s="62"/>
      <c r="E861" s="62"/>
      <c r="F861" s="63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4"/>
      <c r="S861" s="62"/>
      <c r="T861" s="5"/>
    </row>
    <row r="862" spans="1:20" s="67" customFormat="1" x14ac:dyDescent="0.2">
      <c r="A862" s="274"/>
      <c r="B862" s="274"/>
      <c r="C862" s="62"/>
      <c r="D862" s="62"/>
      <c r="E862" s="62"/>
      <c r="F862" s="63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4"/>
      <c r="S862" s="62"/>
      <c r="T862" s="5"/>
    </row>
    <row r="863" spans="1:20" s="67" customFormat="1" x14ac:dyDescent="0.2">
      <c r="A863" s="274"/>
      <c r="B863" s="274"/>
      <c r="C863" s="62"/>
      <c r="D863" s="62"/>
      <c r="E863" s="62"/>
      <c r="F863" s="63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4"/>
      <c r="S863" s="62"/>
      <c r="T863" s="5"/>
    </row>
    <row r="864" spans="1:20" s="67" customFormat="1" x14ac:dyDescent="0.2">
      <c r="A864" s="274"/>
      <c r="B864" s="274"/>
      <c r="C864" s="62"/>
      <c r="D864" s="62"/>
      <c r="E864" s="62"/>
      <c r="F864" s="63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4"/>
      <c r="S864" s="62"/>
      <c r="T864" s="5"/>
    </row>
    <row r="865" spans="1:20" s="67" customFormat="1" x14ac:dyDescent="0.2">
      <c r="A865" s="274"/>
      <c r="B865" s="274"/>
      <c r="C865" s="62"/>
      <c r="D865" s="62"/>
      <c r="E865" s="62"/>
      <c r="F865" s="63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4"/>
      <c r="S865" s="62"/>
      <c r="T865" s="5"/>
    </row>
    <row r="866" spans="1:20" s="67" customFormat="1" x14ac:dyDescent="0.2">
      <c r="A866" s="274"/>
      <c r="B866" s="274"/>
      <c r="C866" s="62"/>
      <c r="D866" s="62"/>
      <c r="E866" s="62"/>
      <c r="F866" s="63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4"/>
      <c r="S866" s="62"/>
      <c r="T866" s="5"/>
    </row>
    <row r="867" spans="1:20" s="67" customFormat="1" x14ac:dyDescent="0.2">
      <c r="A867" s="274"/>
      <c r="B867" s="274"/>
      <c r="C867" s="62"/>
      <c r="D867" s="62"/>
      <c r="E867" s="62"/>
      <c r="F867" s="63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4"/>
      <c r="S867" s="62"/>
      <c r="T867" s="5"/>
    </row>
    <row r="868" spans="1:20" s="67" customFormat="1" x14ac:dyDescent="0.2">
      <c r="A868" s="274"/>
      <c r="B868" s="274"/>
      <c r="C868" s="62"/>
      <c r="D868" s="62"/>
      <c r="E868" s="62"/>
      <c r="F868" s="63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4"/>
      <c r="S868" s="62"/>
      <c r="T868" s="5"/>
    </row>
    <row r="869" spans="1:20" s="67" customFormat="1" x14ac:dyDescent="0.2">
      <c r="A869" s="274"/>
      <c r="B869" s="274"/>
      <c r="C869" s="62"/>
      <c r="D869" s="62"/>
      <c r="E869" s="62"/>
      <c r="F869" s="63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4"/>
      <c r="S869" s="62"/>
      <c r="T869" s="5"/>
    </row>
    <row r="870" spans="1:20" s="67" customFormat="1" x14ac:dyDescent="0.2">
      <c r="A870" s="274"/>
      <c r="B870" s="274"/>
      <c r="C870" s="62"/>
      <c r="D870" s="62"/>
      <c r="E870" s="62"/>
      <c r="F870" s="63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4"/>
      <c r="S870" s="62"/>
      <c r="T870" s="5"/>
    </row>
    <row r="871" spans="1:20" s="67" customFormat="1" x14ac:dyDescent="0.2">
      <c r="A871" s="274"/>
      <c r="B871" s="274"/>
      <c r="C871" s="62"/>
      <c r="D871" s="62"/>
      <c r="E871" s="62"/>
      <c r="F871" s="63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4"/>
      <c r="S871" s="62"/>
      <c r="T871" s="5"/>
    </row>
    <row r="872" spans="1:20" s="67" customFormat="1" x14ac:dyDescent="0.2">
      <c r="A872" s="274"/>
      <c r="B872" s="274"/>
      <c r="C872" s="62"/>
      <c r="D872" s="62"/>
      <c r="E872" s="62"/>
      <c r="F872" s="63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4"/>
      <c r="S872" s="62"/>
      <c r="T872" s="5"/>
    </row>
    <row r="873" spans="1:20" s="67" customFormat="1" x14ac:dyDescent="0.2">
      <c r="A873" s="274"/>
      <c r="B873" s="274"/>
      <c r="C873" s="62"/>
      <c r="D873" s="62"/>
      <c r="E873" s="62"/>
      <c r="F873" s="63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4"/>
      <c r="S873" s="62"/>
      <c r="T873" s="5"/>
    </row>
    <row r="874" spans="1:20" s="67" customFormat="1" x14ac:dyDescent="0.2">
      <c r="A874" s="274"/>
      <c r="B874" s="274"/>
      <c r="C874" s="62"/>
      <c r="D874" s="62"/>
      <c r="E874" s="62"/>
      <c r="F874" s="63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4"/>
      <c r="S874" s="62"/>
      <c r="T874" s="5"/>
    </row>
    <row r="875" spans="1:20" s="67" customFormat="1" x14ac:dyDescent="0.2">
      <c r="A875" s="274"/>
      <c r="B875" s="274"/>
      <c r="C875" s="62"/>
      <c r="D875" s="62"/>
      <c r="E875" s="62"/>
      <c r="F875" s="63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4"/>
      <c r="S875" s="62"/>
      <c r="T875" s="5"/>
    </row>
    <row r="876" spans="1:20" s="67" customFormat="1" x14ac:dyDescent="0.2">
      <c r="A876" s="274"/>
      <c r="B876" s="274"/>
      <c r="C876" s="62"/>
      <c r="D876" s="62"/>
      <c r="E876" s="62"/>
      <c r="F876" s="63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4"/>
      <c r="S876" s="62"/>
      <c r="T876" s="5"/>
    </row>
    <row r="877" spans="1:20" s="67" customFormat="1" x14ac:dyDescent="0.2">
      <c r="A877" s="274"/>
      <c r="B877" s="274"/>
      <c r="C877" s="62"/>
      <c r="D877" s="62"/>
      <c r="E877" s="62"/>
      <c r="F877" s="63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4"/>
      <c r="S877" s="62"/>
      <c r="T877" s="5"/>
    </row>
    <row r="878" spans="1:20" s="67" customFormat="1" x14ac:dyDescent="0.2">
      <c r="A878" s="274"/>
      <c r="B878" s="274"/>
      <c r="C878" s="62"/>
      <c r="D878" s="62"/>
      <c r="E878" s="62"/>
      <c r="F878" s="63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4"/>
      <c r="S878" s="62"/>
      <c r="T878" s="5"/>
    </row>
    <row r="879" spans="1:20" s="67" customFormat="1" x14ac:dyDescent="0.2">
      <c r="A879" s="274"/>
      <c r="B879" s="274"/>
      <c r="C879" s="62"/>
      <c r="D879" s="62"/>
      <c r="E879" s="62"/>
      <c r="F879" s="63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4"/>
      <c r="S879" s="62"/>
      <c r="T879" s="5"/>
    </row>
    <row r="880" spans="1:20" s="67" customFormat="1" x14ac:dyDescent="0.2">
      <c r="A880" s="274"/>
      <c r="B880" s="274"/>
      <c r="C880" s="62"/>
      <c r="D880" s="62"/>
      <c r="E880" s="62"/>
      <c r="F880" s="63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4"/>
      <c r="S880" s="62"/>
      <c r="T880" s="5"/>
    </row>
    <row r="881" spans="1:20" s="67" customFormat="1" x14ac:dyDescent="0.2">
      <c r="A881" s="274"/>
      <c r="B881" s="274"/>
      <c r="C881" s="62"/>
      <c r="D881" s="62"/>
      <c r="E881" s="62"/>
      <c r="F881" s="63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4"/>
      <c r="S881" s="62"/>
      <c r="T881" s="5"/>
    </row>
    <row r="882" spans="1:20" s="67" customFormat="1" x14ac:dyDescent="0.2">
      <c r="A882" s="274"/>
      <c r="B882" s="274"/>
      <c r="C882" s="62"/>
      <c r="D882" s="62"/>
      <c r="E882" s="62"/>
      <c r="F882" s="63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4"/>
      <c r="S882" s="62"/>
      <c r="T882" s="5"/>
    </row>
    <row r="883" spans="1:20" s="67" customFormat="1" x14ac:dyDescent="0.2">
      <c r="A883" s="274"/>
      <c r="B883" s="274"/>
      <c r="C883" s="62"/>
      <c r="D883" s="62"/>
      <c r="E883" s="62"/>
      <c r="F883" s="63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4"/>
      <c r="S883" s="62"/>
      <c r="T883" s="5"/>
    </row>
    <row r="884" spans="1:20" s="67" customFormat="1" x14ac:dyDescent="0.2">
      <c r="A884" s="274"/>
      <c r="B884" s="274"/>
      <c r="C884" s="62"/>
      <c r="D884" s="62"/>
      <c r="E884" s="62"/>
      <c r="F884" s="63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4"/>
      <c r="S884" s="62"/>
      <c r="T884" s="5"/>
    </row>
    <row r="885" spans="1:20" s="67" customFormat="1" x14ac:dyDescent="0.2">
      <c r="A885" s="274"/>
      <c r="B885" s="274"/>
      <c r="C885" s="62"/>
      <c r="D885" s="62"/>
      <c r="E885" s="62"/>
      <c r="F885" s="63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4"/>
      <c r="S885" s="62"/>
      <c r="T885" s="5"/>
    </row>
    <row r="886" spans="1:20" s="67" customFormat="1" x14ac:dyDescent="0.2">
      <c r="A886" s="274"/>
      <c r="B886" s="274"/>
      <c r="C886" s="62"/>
      <c r="D886" s="62"/>
      <c r="E886" s="62"/>
      <c r="F886" s="63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4"/>
      <c r="S886" s="62"/>
      <c r="T886" s="5"/>
    </row>
    <row r="887" spans="1:20" s="67" customFormat="1" x14ac:dyDescent="0.2">
      <c r="A887" s="274"/>
      <c r="B887" s="274"/>
      <c r="C887" s="62"/>
      <c r="D887" s="62"/>
      <c r="E887" s="62"/>
      <c r="F887" s="63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4"/>
      <c r="S887" s="62"/>
      <c r="T887" s="5"/>
    </row>
    <row r="888" spans="1:20" s="67" customFormat="1" x14ac:dyDescent="0.2">
      <c r="A888" s="274"/>
      <c r="B888" s="274"/>
      <c r="C888" s="62"/>
      <c r="D888" s="62"/>
      <c r="E888" s="62"/>
      <c r="F888" s="63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4"/>
      <c r="S888" s="62"/>
      <c r="T888" s="5"/>
    </row>
    <row r="889" spans="1:20" s="67" customFormat="1" x14ac:dyDescent="0.2">
      <c r="A889" s="274"/>
      <c r="B889" s="274"/>
      <c r="C889" s="62"/>
      <c r="D889" s="62"/>
      <c r="E889" s="62"/>
      <c r="F889" s="63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4"/>
      <c r="S889" s="62"/>
      <c r="T889" s="5"/>
    </row>
    <row r="890" spans="1:20" s="67" customFormat="1" x14ac:dyDescent="0.2">
      <c r="A890" s="274"/>
      <c r="B890" s="274"/>
      <c r="C890" s="62"/>
      <c r="D890" s="62"/>
      <c r="E890" s="62"/>
      <c r="F890" s="63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4"/>
      <c r="S890" s="62"/>
      <c r="T890" s="5"/>
    </row>
    <row r="891" spans="1:20" s="67" customFormat="1" x14ac:dyDescent="0.2">
      <c r="A891" s="274"/>
      <c r="B891" s="274"/>
      <c r="C891" s="62"/>
      <c r="D891" s="62"/>
      <c r="E891" s="62"/>
      <c r="F891" s="63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4"/>
      <c r="S891" s="62"/>
      <c r="T891" s="5"/>
    </row>
    <row r="892" spans="1:20" s="67" customFormat="1" x14ac:dyDescent="0.2">
      <c r="A892" s="274"/>
      <c r="B892" s="274"/>
      <c r="C892" s="62"/>
      <c r="D892" s="62"/>
      <c r="E892" s="62"/>
      <c r="F892" s="63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4"/>
      <c r="S892" s="62"/>
      <c r="T892" s="5"/>
    </row>
    <row r="893" spans="1:20" s="67" customFormat="1" x14ac:dyDescent="0.2">
      <c r="A893" s="274"/>
      <c r="B893" s="274"/>
      <c r="C893" s="62"/>
      <c r="D893" s="62"/>
      <c r="E893" s="62"/>
      <c r="F893" s="63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4"/>
      <c r="S893" s="62"/>
      <c r="T893" s="5"/>
    </row>
    <row r="894" spans="1:20" s="67" customFormat="1" x14ac:dyDescent="0.2">
      <c r="A894" s="274"/>
      <c r="B894" s="274"/>
      <c r="C894" s="62"/>
      <c r="D894" s="62"/>
      <c r="E894" s="62"/>
      <c r="F894" s="63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4"/>
      <c r="S894" s="62"/>
      <c r="T894" s="5"/>
    </row>
    <row r="895" spans="1:20" s="67" customFormat="1" x14ac:dyDescent="0.2">
      <c r="A895" s="274"/>
      <c r="B895" s="274"/>
      <c r="C895" s="62"/>
      <c r="D895" s="62"/>
      <c r="E895" s="62"/>
      <c r="F895" s="63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4"/>
      <c r="S895" s="62"/>
      <c r="T895" s="5"/>
    </row>
    <row r="896" spans="1:20" s="67" customFormat="1" x14ac:dyDescent="0.2">
      <c r="A896" s="274"/>
      <c r="B896" s="274"/>
      <c r="C896" s="62"/>
      <c r="D896" s="62"/>
      <c r="E896" s="62"/>
      <c r="F896" s="63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4"/>
      <c r="S896" s="62"/>
      <c r="T896" s="5"/>
    </row>
    <row r="897" spans="1:20" s="67" customFormat="1" x14ac:dyDescent="0.2">
      <c r="A897" s="274"/>
      <c r="B897" s="274"/>
      <c r="C897" s="62"/>
      <c r="D897" s="62"/>
      <c r="E897" s="62"/>
      <c r="F897" s="63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4"/>
      <c r="S897" s="62"/>
      <c r="T897" s="5"/>
    </row>
    <row r="898" spans="1:20" s="67" customFormat="1" x14ac:dyDescent="0.2">
      <c r="A898" s="274"/>
      <c r="B898" s="274"/>
      <c r="C898" s="62"/>
      <c r="D898" s="62"/>
      <c r="E898" s="62"/>
      <c r="F898" s="63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4"/>
      <c r="S898" s="62"/>
      <c r="T898" s="5"/>
    </row>
    <row r="899" spans="1:20" s="67" customFormat="1" x14ac:dyDescent="0.2">
      <c r="A899" s="274"/>
      <c r="B899" s="274"/>
      <c r="C899" s="62"/>
      <c r="D899" s="62"/>
      <c r="E899" s="62"/>
      <c r="F899" s="63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4"/>
      <c r="S899" s="62"/>
      <c r="T899" s="5"/>
    </row>
    <row r="900" spans="1:20" s="67" customFormat="1" x14ac:dyDescent="0.2">
      <c r="A900" s="274"/>
      <c r="B900" s="274"/>
      <c r="C900" s="62"/>
      <c r="D900" s="62"/>
      <c r="E900" s="62"/>
      <c r="F900" s="63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4"/>
      <c r="S900" s="62"/>
      <c r="T900" s="5"/>
    </row>
    <row r="901" spans="1:20" s="67" customFormat="1" x14ac:dyDescent="0.2">
      <c r="A901" s="274"/>
      <c r="B901" s="274"/>
      <c r="C901" s="62"/>
      <c r="D901" s="62"/>
      <c r="E901" s="62"/>
      <c r="F901" s="63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4"/>
      <c r="S901" s="62"/>
      <c r="T901" s="5"/>
    </row>
    <row r="902" spans="1:20" s="67" customFormat="1" x14ac:dyDescent="0.2">
      <c r="A902" s="274"/>
      <c r="B902" s="274"/>
      <c r="C902" s="62"/>
      <c r="D902" s="62"/>
      <c r="E902" s="62"/>
      <c r="F902" s="63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4"/>
      <c r="S902" s="62"/>
      <c r="T902" s="5"/>
    </row>
    <row r="903" spans="1:20" s="67" customFormat="1" x14ac:dyDescent="0.2">
      <c r="A903" s="274"/>
      <c r="B903" s="274"/>
      <c r="C903" s="62"/>
      <c r="D903" s="62"/>
      <c r="E903" s="62"/>
      <c r="F903" s="63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4"/>
      <c r="S903" s="62"/>
      <c r="T903" s="5"/>
    </row>
    <row r="904" spans="1:20" s="67" customFormat="1" x14ac:dyDescent="0.2">
      <c r="A904" s="274"/>
      <c r="B904" s="274"/>
      <c r="C904" s="62"/>
      <c r="D904" s="62"/>
      <c r="E904" s="62"/>
      <c r="F904" s="63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4"/>
      <c r="S904" s="62"/>
      <c r="T904" s="5"/>
    </row>
    <row r="905" spans="1:20" s="67" customFormat="1" x14ac:dyDescent="0.2">
      <c r="A905" s="274"/>
      <c r="B905" s="274"/>
      <c r="C905" s="62"/>
      <c r="D905" s="62"/>
      <c r="E905" s="62"/>
      <c r="F905" s="63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4"/>
      <c r="S905" s="62"/>
      <c r="T905" s="5"/>
    </row>
    <row r="906" spans="1:20" s="67" customFormat="1" x14ac:dyDescent="0.2">
      <c r="A906" s="274"/>
      <c r="B906" s="274"/>
      <c r="C906" s="62"/>
      <c r="D906" s="62"/>
      <c r="E906" s="62"/>
      <c r="F906" s="63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4"/>
      <c r="S906" s="62"/>
      <c r="T906" s="5"/>
    </row>
    <row r="907" spans="1:20" s="67" customFormat="1" x14ac:dyDescent="0.2">
      <c r="A907" s="274"/>
      <c r="B907" s="274"/>
      <c r="C907" s="62"/>
      <c r="D907" s="62"/>
      <c r="E907" s="62"/>
      <c r="F907" s="63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4"/>
      <c r="S907" s="62"/>
      <c r="T907" s="5"/>
    </row>
    <row r="908" spans="1:20" s="67" customFormat="1" x14ac:dyDescent="0.2">
      <c r="A908" s="274"/>
      <c r="B908" s="274"/>
      <c r="C908" s="62"/>
      <c r="D908" s="62"/>
      <c r="E908" s="62"/>
      <c r="F908" s="63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4"/>
      <c r="S908" s="62"/>
      <c r="T908" s="5"/>
    </row>
    <row r="909" spans="1:20" s="67" customFormat="1" x14ac:dyDescent="0.2">
      <c r="A909" s="274"/>
      <c r="B909" s="274"/>
      <c r="C909" s="62"/>
      <c r="D909" s="62"/>
      <c r="E909" s="62"/>
      <c r="F909" s="63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4"/>
      <c r="S909" s="62"/>
      <c r="T909" s="5"/>
    </row>
    <row r="910" spans="1:20" s="67" customFormat="1" x14ac:dyDescent="0.2">
      <c r="A910" s="274"/>
      <c r="B910" s="274"/>
      <c r="C910" s="62"/>
      <c r="D910" s="62"/>
      <c r="E910" s="62"/>
      <c r="F910" s="63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4"/>
      <c r="S910" s="62"/>
      <c r="T910" s="5"/>
    </row>
    <row r="911" spans="1:20" s="67" customFormat="1" x14ac:dyDescent="0.2">
      <c r="A911" s="274"/>
      <c r="B911" s="274"/>
      <c r="C911" s="62"/>
      <c r="D911" s="62"/>
      <c r="E911" s="62"/>
      <c r="F911" s="63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4"/>
      <c r="S911" s="62"/>
      <c r="T911" s="5"/>
    </row>
    <row r="912" spans="1:20" s="67" customFormat="1" x14ac:dyDescent="0.2">
      <c r="A912" s="274"/>
      <c r="B912" s="274"/>
      <c r="C912" s="62"/>
      <c r="D912" s="62"/>
      <c r="E912" s="62"/>
      <c r="F912" s="63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4"/>
      <c r="S912" s="62"/>
      <c r="T912" s="5"/>
    </row>
    <row r="913" spans="1:20" s="67" customFormat="1" x14ac:dyDescent="0.2">
      <c r="A913" s="274"/>
      <c r="B913" s="274"/>
      <c r="C913" s="62"/>
      <c r="D913" s="62"/>
      <c r="E913" s="62"/>
      <c r="F913" s="63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4"/>
      <c r="S913" s="62"/>
      <c r="T913" s="5"/>
    </row>
    <row r="914" spans="1:20" s="67" customFormat="1" x14ac:dyDescent="0.2">
      <c r="A914" s="274"/>
      <c r="B914" s="274"/>
      <c r="C914" s="62"/>
      <c r="D914" s="62"/>
      <c r="E914" s="62"/>
      <c r="F914" s="63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4"/>
      <c r="S914" s="62"/>
      <c r="T914" s="5"/>
    </row>
    <row r="915" spans="1:20" s="67" customFormat="1" x14ac:dyDescent="0.2">
      <c r="A915" s="274"/>
      <c r="B915" s="274"/>
      <c r="C915" s="62"/>
      <c r="D915" s="62"/>
      <c r="E915" s="62"/>
      <c r="F915" s="63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4"/>
      <c r="S915" s="62"/>
      <c r="T915" s="5"/>
    </row>
    <row r="916" spans="1:20" s="67" customFormat="1" x14ac:dyDescent="0.2">
      <c r="A916" s="274"/>
      <c r="B916" s="274"/>
      <c r="C916" s="62"/>
      <c r="D916" s="62"/>
      <c r="E916" s="62"/>
      <c r="F916" s="63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4"/>
      <c r="S916" s="62"/>
      <c r="T916" s="5"/>
    </row>
    <row r="917" spans="1:20" s="67" customFormat="1" x14ac:dyDescent="0.2">
      <c r="A917" s="274"/>
      <c r="B917" s="274"/>
      <c r="C917" s="62"/>
      <c r="D917" s="62"/>
      <c r="E917" s="62"/>
      <c r="F917" s="63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4"/>
      <c r="S917" s="62"/>
      <c r="T917" s="5"/>
    </row>
    <row r="918" spans="1:20" s="67" customFormat="1" x14ac:dyDescent="0.2">
      <c r="A918" s="274"/>
      <c r="B918" s="274"/>
      <c r="C918" s="62"/>
      <c r="D918" s="62"/>
      <c r="E918" s="62"/>
      <c r="F918" s="63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4"/>
      <c r="S918" s="62"/>
      <c r="T918" s="5"/>
    </row>
    <row r="919" spans="1:20" s="67" customFormat="1" x14ac:dyDescent="0.2">
      <c r="A919" s="274"/>
      <c r="B919" s="274"/>
      <c r="C919" s="62"/>
      <c r="D919" s="62"/>
      <c r="E919" s="62"/>
      <c r="F919" s="63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4"/>
      <c r="S919" s="62"/>
      <c r="T919" s="5"/>
    </row>
    <row r="920" spans="1:20" s="67" customFormat="1" x14ac:dyDescent="0.2">
      <c r="A920" s="274"/>
      <c r="B920" s="274"/>
      <c r="C920" s="62"/>
      <c r="D920" s="62"/>
      <c r="E920" s="62"/>
      <c r="F920" s="63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4"/>
      <c r="S920" s="62"/>
      <c r="T920" s="5"/>
    </row>
    <row r="921" spans="1:20" s="67" customFormat="1" x14ac:dyDescent="0.2">
      <c r="A921" s="274"/>
      <c r="B921" s="274"/>
      <c r="C921" s="62"/>
      <c r="D921" s="62"/>
      <c r="E921" s="62"/>
      <c r="F921" s="63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4"/>
      <c r="S921" s="62"/>
      <c r="T921" s="5"/>
    </row>
    <row r="922" spans="1:20" s="67" customFormat="1" x14ac:dyDescent="0.2">
      <c r="A922" s="274"/>
      <c r="B922" s="274"/>
      <c r="C922" s="62"/>
      <c r="D922" s="62"/>
      <c r="E922" s="62"/>
      <c r="F922" s="63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4"/>
      <c r="S922" s="62"/>
      <c r="T922" s="5"/>
    </row>
    <row r="923" spans="1:20" s="67" customFormat="1" x14ac:dyDescent="0.2">
      <c r="A923" s="274"/>
      <c r="B923" s="274"/>
      <c r="C923" s="62"/>
      <c r="D923" s="62"/>
      <c r="E923" s="62"/>
      <c r="F923" s="63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4"/>
      <c r="S923" s="62"/>
      <c r="T923" s="5"/>
    </row>
    <row r="924" spans="1:20" s="67" customFormat="1" x14ac:dyDescent="0.2">
      <c r="A924" s="274"/>
      <c r="B924" s="274"/>
      <c r="C924" s="62"/>
      <c r="D924" s="62"/>
      <c r="E924" s="62"/>
      <c r="F924" s="63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4"/>
      <c r="S924" s="62"/>
      <c r="T924" s="5"/>
    </row>
    <row r="925" spans="1:20" s="67" customFormat="1" x14ac:dyDescent="0.2">
      <c r="A925" s="274"/>
      <c r="B925" s="274"/>
      <c r="C925" s="62"/>
      <c r="D925" s="62"/>
      <c r="E925" s="62"/>
      <c r="F925" s="63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4"/>
      <c r="S925" s="62"/>
      <c r="T925" s="5"/>
    </row>
    <row r="926" spans="1:20" s="67" customFormat="1" x14ac:dyDescent="0.2">
      <c r="A926" s="274"/>
      <c r="B926" s="274"/>
      <c r="C926" s="62"/>
      <c r="D926" s="62"/>
      <c r="E926" s="62"/>
      <c r="F926" s="63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4"/>
      <c r="S926" s="62"/>
      <c r="T926" s="5"/>
    </row>
    <row r="927" spans="1:20" s="67" customFormat="1" x14ac:dyDescent="0.2">
      <c r="A927" s="274"/>
      <c r="B927" s="274"/>
      <c r="C927" s="62"/>
      <c r="D927" s="62"/>
      <c r="E927" s="62"/>
      <c r="F927" s="63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4"/>
      <c r="S927" s="62"/>
      <c r="T927" s="5"/>
    </row>
    <row r="928" spans="1:20" s="67" customFormat="1" x14ac:dyDescent="0.2">
      <c r="A928" s="274"/>
      <c r="B928" s="274"/>
      <c r="C928" s="62"/>
      <c r="D928" s="62"/>
      <c r="E928" s="62"/>
      <c r="F928" s="63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4"/>
      <c r="S928" s="62"/>
      <c r="T928" s="5"/>
    </row>
    <row r="929" spans="1:20" s="67" customFormat="1" x14ac:dyDescent="0.2">
      <c r="A929" s="274"/>
      <c r="B929" s="274"/>
      <c r="C929" s="62"/>
      <c r="D929" s="62"/>
      <c r="E929" s="62"/>
      <c r="F929" s="63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4"/>
      <c r="S929" s="62"/>
      <c r="T929" s="5"/>
    </row>
    <row r="930" spans="1:20" s="67" customFormat="1" x14ac:dyDescent="0.2">
      <c r="A930" s="274"/>
      <c r="B930" s="274"/>
      <c r="C930" s="62"/>
      <c r="D930" s="62"/>
      <c r="E930" s="62"/>
      <c r="F930" s="63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4"/>
      <c r="S930" s="62"/>
      <c r="T930" s="5"/>
    </row>
    <row r="931" spans="1:20" s="67" customFormat="1" x14ac:dyDescent="0.2">
      <c r="A931" s="274"/>
      <c r="B931" s="274"/>
      <c r="C931" s="62"/>
      <c r="D931" s="62"/>
      <c r="E931" s="62"/>
      <c r="F931" s="63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4"/>
      <c r="S931" s="62"/>
      <c r="T931" s="5"/>
    </row>
    <row r="1062" spans="1:20" s="67" customFormat="1" x14ac:dyDescent="0.2">
      <c r="A1062" s="274"/>
      <c r="B1062" s="274"/>
      <c r="C1062" s="62"/>
      <c r="D1062" s="62"/>
      <c r="E1062" s="62"/>
      <c r="F1062" s="63"/>
      <c r="G1062" s="62"/>
      <c r="H1062" s="62"/>
      <c r="I1062" s="62"/>
      <c r="J1062" s="62"/>
      <c r="K1062" s="62"/>
      <c r="L1062" s="62"/>
      <c r="M1062" s="62"/>
      <c r="N1062" s="62"/>
      <c r="O1062" s="62"/>
      <c r="P1062" s="62"/>
      <c r="Q1062" s="62"/>
      <c r="R1062" s="64"/>
      <c r="S1062" s="62"/>
      <c r="T1062" s="5"/>
    </row>
    <row r="1063" spans="1:20" s="67" customFormat="1" x14ac:dyDescent="0.2">
      <c r="A1063" s="274"/>
      <c r="B1063" s="274"/>
      <c r="C1063" s="62"/>
      <c r="D1063" s="62"/>
      <c r="E1063" s="62"/>
      <c r="F1063" s="63"/>
      <c r="G1063" s="62"/>
      <c r="H1063" s="62"/>
      <c r="I1063" s="62"/>
      <c r="J1063" s="62"/>
      <c r="K1063" s="62"/>
      <c r="L1063" s="62"/>
      <c r="M1063" s="62"/>
      <c r="N1063" s="62"/>
      <c r="O1063" s="62"/>
      <c r="P1063" s="62"/>
      <c r="Q1063" s="62"/>
      <c r="R1063" s="64"/>
      <c r="S1063" s="62"/>
      <c r="T1063" s="5"/>
    </row>
    <row r="1064" spans="1:20" s="67" customFormat="1" x14ac:dyDescent="0.2">
      <c r="A1064" s="274"/>
      <c r="B1064" s="274"/>
      <c r="C1064" s="62"/>
      <c r="D1064" s="62"/>
      <c r="E1064" s="62"/>
      <c r="F1064" s="63"/>
      <c r="G1064" s="62"/>
      <c r="H1064" s="62"/>
      <c r="I1064" s="62"/>
      <c r="J1064" s="62"/>
      <c r="K1064" s="62"/>
      <c r="L1064" s="62"/>
      <c r="M1064" s="62"/>
      <c r="N1064" s="62"/>
      <c r="O1064" s="62"/>
      <c r="P1064" s="62"/>
      <c r="Q1064" s="62"/>
      <c r="R1064" s="64"/>
      <c r="S1064" s="62"/>
      <c r="T1064" s="5"/>
    </row>
    <row r="1065" spans="1:20" s="67" customFormat="1" x14ac:dyDescent="0.2">
      <c r="A1065" s="274"/>
      <c r="B1065" s="274"/>
      <c r="C1065" s="62"/>
      <c r="D1065" s="62"/>
      <c r="E1065" s="62"/>
      <c r="F1065" s="63"/>
      <c r="G1065" s="62"/>
      <c r="H1065" s="62"/>
      <c r="I1065" s="62"/>
      <c r="J1065" s="62"/>
      <c r="K1065" s="62"/>
      <c r="L1065" s="62"/>
      <c r="M1065" s="62"/>
      <c r="N1065" s="62"/>
      <c r="O1065" s="62"/>
      <c r="P1065" s="62"/>
      <c r="Q1065" s="62"/>
      <c r="R1065" s="64"/>
      <c r="S1065" s="62"/>
      <c r="T1065" s="5"/>
    </row>
    <row r="1066" spans="1:20" s="67" customFormat="1" x14ac:dyDescent="0.2">
      <c r="A1066" s="274"/>
      <c r="B1066" s="274"/>
      <c r="C1066" s="62"/>
      <c r="D1066" s="62"/>
      <c r="E1066" s="62"/>
      <c r="F1066" s="63"/>
      <c r="G1066" s="62"/>
      <c r="H1066" s="62"/>
      <c r="I1066" s="62"/>
      <c r="J1066" s="62"/>
      <c r="K1066" s="62"/>
      <c r="L1066" s="62"/>
      <c r="M1066" s="62"/>
      <c r="N1066" s="62"/>
      <c r="O1066" s="62"/>
      <c r="P1066" s="62"/>
      <c r="Q1066" s="62"/>
      <c r="R1066" s="64"/>
      <c r="S1066" s="62"/>
      <c r="T1066" s="5"/>
    </row>
    <row r="1067" spans="1:20" s="67" customFormat="1" x14ac:dyDescent="0.2">
      <c r="A1067" s="274"/>
      <c r="B1067" s="274"/>
      <c r="C1067" s="62"/>
      <c r="D1067" s="62"/>
      <c r="E1067" s="62"/>
      <c r="F1067" s="63"/>
      <c r="G1067" s="62"/>
      <c r="H1067" s="62"/>
      <c r="I1067" s="62"/>
      <c r="J1067" s="62"/>
      <c r="K1067" s="62"/>
      <c r="L1067" s="62"/>
      <c r="M1067" s="62"/>
      <c r="N1067" s="62"/>
      <c r="O1067" s="62"/>
      <c r="P1067" s="62"/>
      <c r="Q1067" s="62"/>
      <c r="R1067" s="64"/>
      <c r="S1067" s="62"/>
      <c r="T1067" s="5"/>
    </row>
    <row r="1068" spans="1:20" s="67" customFormat="1" x14ac:dyDescent="0.2">
      <c r="A1068" s="274"/>
      <c r="B1068" s="274"/>
      <c r="C1068" s="62"/>
      <c r="D1068" s="62"/>
      <c r="E1068" s="62"/>
      <c r="F1068" s="63"/>
      <c r="G1068" s="62"/>
      <c r="H1068" s="62"/>
      <c r="I1068" s="62"/>
      <c r="J1068" s="62"/>
      <c r="K1068" s="62"/>
      <c r="L1068" s="62"/>
      <c r="M1068" s="62"/>
      <c r="N1068" s="62"/>
      <c r="O1068" s="62"/>
      <c r="P1068" s="62"/>
      <c r="Q1068" s="62"/>
      <c r="R1068" s="64"/>
      <c r="S1068" s="62"/>
      <c r="T1068" s="5"/>
    </row>
    <row r="1069" spans="1:20" s="67" customFormat="1" x14ac:dyDescent="0.2">
      <c r="A1069" s="274"/>
      <c r="B1069" s="274"/>
      <c r="C1069" s="62"/>
      <c r="D1069" s="62"/>
      <c r="E1069" s="62"/>
      <c r="F1069" s="63"/>
      <c r="G1069" s="62"/>
      <c r="H1069" s="62"/>
      <c r="I1069" s="62"/>
      <c r="J1069" s="62"/>
      <c r="K1069" s="62"/>
      <c r="L1069" s="62"/>
      <c r="M1069" s="62"/>
      <c r="N1069" s="62"/>
      <c r="O1069" s="62"/>
      <c r="P1069" s="62"/>
      <c r="Q1069" s="62"/>
      <c r="R1069" s="64"/>
      <c r="S1069" s="62"/>
      <c r="T1069" s="5"/>
    </row>
    <row r="1070" spans="1:20" s="67" customFormat="1" x14ac:dyDescent="0.2">
      <c r="A1070" s="274"/>
      <c r="B1070" s="274"/>
      <c r="C1070" s="62"/>
      <c r="D1070" s="62"/>
      <c r="E1070" s="62"/>
      <c r="F1070" s="63"/>
      <c r="G1070" s="62"/>
      <c r="H1070" s="62"/>
      <c r="I1070" s="62"/>
      <c r="J1070" s="62"/>
      <c r="K1070" s="62"/>
      <c r="L1070" s="62"/>
      <c r="M1070" s="62"/>
      <c r="N1070" s="62"/>
      <c r="O1070" s="62"/>
      <c r="P1070" s="62"/>
      <c r="Q1070" s="62"/>
      <c r="R1070" s="64"/>
      <c r="S1070" s="62"/>
      <c r="T1070" s="5"/>
    </row>
    <row r="1071" spans="1:20" s="67" customFormat="1" x14ac:dyDescent="0.2">
      <c r="A1071" s="274"/>
      <c r="B1071" s="274"/>
      <c r="C1071" s="62"/>
      <c r="D1071" s="62"/>
      <c r="E1071" s="62"/>
      <c r="F1071" s="63"/>
      <c r="G1071" s="62"/>
      <c r="H1071" s="62"/>
      <c r="I1071" s="62"/>
      <c r="J1071" s="62"/>
      <c r="K1071" s="62"/>
      <c r="L1071" s="62"/>
      <c r="M1071" s="62"/>
      <c r="N1071" s="62"/>
      <c r="O1071" s="62"/>
      <c r="P1071" s="62"/>
      <c r="Q1071" s="62"/>
      <c r="R1071" s="64"/>
      <c r="S1071" s="62"/>
      <c r="T1071" s="5"/>
    </row>
    <row r="1072" spans="1:20" s="67" customFormat="1" x14ac:dyDescent="0.2">
      <c r="A1072" s="274"/>
      <c r="B1072" s="274"/>
      <c r="C1072" s="62"/>
      <c r="D1072" s="62"/>
      <c r="E1072" s="62"/>
      <c r="F1072" s="63"/>
      <c r="G1072" s="62"/>
      <c r="H1072" s="62"/>
      <c r="I1072" s="62"/>
      <c r="J1072" s="62"/>
      <c r="K1072" s="62"/>
      <c r="L1072" s="62"/>
      <c r="M1072" s="62"/>
      <c r="N1072" s="62"/>
      <c r="O1072" s="62"/>
      <c r="P1072" s="62"/>
      <c r="Q1072" s="62"/>
      <c r="R1072" s="64"/>
      <c r="S1072" s="62"/>
      <c r="T1072" s="5"/>
    </row>
    <row r="1073" spans="1:20" s="67" customFormat="1" x14ac:dyDescent="0.2">
      <c r="A1073" s="274"/>
      <c r="B1073" s="274"/>
      <c r="C1073" s="62"/>
      <c r="D1073" s="62"/>
      <c r="E1073" s="62"/>
      <c r="F1073" s="63"/>
      <c r="G1073" s="62"/>
      <c r="H1073" s="62"/>
      <c r="I1073" s="62"/>
      <c r="J1073" s="62"/>
      <c r="K1073" s="62"/>
      <c r="L1073" s="62"/>
      <c r="M1073" s="62"/>
      <c r="N1073" s="62"/>
      <c r="O1073" s="62"/>
      <c r="P1073" s="62"/>
      <c r="Q1073" s="62"/>
      <c r="R1073" s="64"/>
      <c r="S1073" s="62"/>
      <c r="T1073" s="5"/>
    </row>
    <row r="1074" spans="1:20" s="67" customFormat="1" x14ac:dyDescent="0.2">
      <c r="A1074" s="274"/>
      <c r="B1074" s="274"/>
      <c r="C1074" s="62"/>
      <c r="D1074" s="62"/>
      <c r="E1074" s="62"/>
      <c r="F1074" s="63"/>
      <c r="G1074" s="62"/>
      <c r="H1074" s="62"/>
      <c r="I1074" s="62"/>
      <c r="J1074" s="62"/>
      <c r="K1074" s="62"/>
      <c r="L1074" s="62"/>
      <c r="M1074" s="62"/>
      <c r="N1074" s="62"/>
      <c r="O1074" s="62"/>
      <c r="P1074" s="62"/>
      <c r="Q1074" s="62"/>
      <c r="R1074" s="64"/>
      <c r="S1074" s="62"/>
      <c r="T1074" s="5"/>
    </row>
    <row r="1075" spans="1:20" s="67" customFormat="1" x14ac:dyDescent="0.2">
      <c r="A1075" s="274"/>
      <c r="B1075" s="274"/>
      <c r="C1075" s="62"/>
      <c r="D1075" s="62"/>
      <c r="E1075" s="62"/>
      <c r="F1075" s="63"/>
      <c r="G1075" s="62"/>
      <c r="H1075" s="62"/>
      <c r="I1075" s="62"/>
      <c r="J1075" s="62"/>
      <c r="K1075" s="62"/>
      <c r="L1075" s="62"/>
      <c r="M1075" s="62"/>
      <c r="N1075" s="62"/>
      <c r="O1075" s="62"/>
      <c r="P1075" s="62"/>
      <c r="Q1075" s="62"/>
      <c r="R1075" s="64"/>
      <c r="S1075" s="62"/>
      <c r="T1075" s="5"/>
    </row>
    <row r="1076" spans="1:20" s="67" customFormat="1" x14ac:dyDescent="0.2">
      <c r="A1076" s="274"/>
      <c r="B1076" s="274"/>
      <c r="C1076" s="62"/>
      <c r="D1076" s="62"/>
      <c r="E1076" s="62"/>
      <c r="F1076" s="63"/>
      <c r="G1076" s="62"/>
      <c r="H1076" s="62"/>
      <c r="I1076" s="62"/>
      <c r="J1076" s="62"/>
      <c r="K1076" s="62"/>
      <c r="L1076" s="62"/>
      <c r="M1076" s="62"/>
      <c r="N1076" s="62"/>
      <c r="O1076" s="62"/>
      <c r="P1076" s="62"/>
      <c r="Q1076" s="62"/>
      <c r="R1076" s="64"/>
      <c r="S1076" s="62"/>
      <c r="T1076" s="5"/>
    </row>
    <row r="1077" spans="1:20" s="67" customFormat="1" x14ac:dyDescent="0.2">
      <c r="A1077" s="274"/>
      <c r="B1077" s="274"/>
      <c r="C1077" s="62"/>
      <c r="D1077" s="62"/>
      <c r="E1077" s="62"/>
      <c r="F1077" s="63"/>
      <c r="G1077" s="62"/>
      <c r="H1077" s="62"/>
      <c r="I1077" s="62"/>
      <c r="J1077" s="62"/>
      <c r="K1077" s="62"/>
      <c r="L1077" s="62"/>
      <c r="M1077" s="62"/>
      <c r="N1077" s="62"/>
      <c r="O1077" s="62"/>
      <c r="P1077" s="62"/>
      <c r="Q1077" s="62"/>
      <c r="R1077" s="64"/>
      <c r="S1077" s="62"/>
      <c r="T1077" s="5"/>
    </row>
    <row r="1078" spans="1:20" s="67" customFormat="1" x14ac:dyDescent="0.2">
      <c r="A1078" s="274"/>
      <c r="B1078" s="274"/>
      <c r="C1078" s="62"/>
      <c r="D1078" s="62"/>
      <c r="E1078" s="62"/>
      <c r="F1078" s="63"/>
      <c r="G1078" s="62"/>
      <c r="H1078" s="62"/>
      <c r="I1078" s="62"/>
      <c r="J1078" s="62"/>
      <c r="K1078" s="62"/>
      <c r="L1078" s="62"/>
      <c r="M1078" s="62"/>
      <c r="N1078" s="62"/>
      <c r="O1078" s="62"/>
      <c r="P1078" s="62"/>
      <c r="Q1078" s="62"/>
      <c r="R1078" s="64"/>
      <c r="S1078" s="62"/>
      <c r="T1078" s="5"/>
    </row>
    <row r="1079" spans="1:20" s="67" customFormat="1" x14ac:dyDescent="0.2">
      <c r="A1079" s="274"/>
      <c r="B1079" s="274"/>
      <c r="C1079" s="62"/>
      <c r="D1079" s="62"/>
      <c r="E1079" s="62"/>
      <c r="F1079" s="63"/>
      <c r="G1079" s="62"/>
      <c r="H1079" s="62"/>
      <c r="I1079" s="62"/>
      <c r="J1079" s="62"/>
      <c r="K1079" s="62"/>
      <c r="L1079" s="62"/>
      <c r="M1079" s="62"/>
      <c r="N1079" s="62"/>
      <c r="O1079" s="62"/>
      <c r="P1079" s="62"/>
      <c r="Q1079" s="62"/>
      <c r="R1079" s="64"/>
      <c r="S1079" s="62"/>
      <c r="T1079" s="5"/>
    </row>
    <row r="1080" spans="1:20" s="67" customFormat="1" x14ac:dyDescent="0.2">
      <c r="A1080" s="274"/>
      <c r="B1080" s="274"/>
      <c r="C1080" s="62"/>
      <c r="D1080" s="62"/>
      <c r="E1080" s="62"/>
      <c r="F1080" s="63"/>
      <c r="G1080" s="62"/>
      <c r="H1080" s="62"/>
      <c r="I1080" s="62"/>
      <c r="J1080" s="62"/>
      <c r="K1080" s="62"/>
      <c r="L1080" s="62"/>
      <c r="M1080" s="62"/>
      <c r="N1080" s="62"/>
      <c r="O1080" s="62"/>
      <c r="P1080" s="62"/>
      <c r="Q1080" s="62"/>
      <c r="R1080" s="64"/>
      <c r="S1080" s="62"/>
      <c r="T1080" s="5"/>
    </row>
    <row r="1081" spans="1:20" s="67" customFormat="1" x14ac:dyDescent="0.2">
      <c r="A1081" s="274"/>
      <c r="B1081" s="274"/>
      <c r="C1081" s="62"/>
      <c r="D1081" s="62"/>
      <c r="E1081" s="62"/>
      <c r="F1081" s="63"/>
      <c r="G1081" s="62"/>
      <c r="H1081" s="62"/>
      <c r="I1081" s="62"/>
      <c r="J1081" s="62"/>
      <c r="K1081" s="62"/>
      <c r="L1081" s="62"/>
      <c r="M1081" s="62"/>
      <c r="N1081" s="62"/>
      <c r="O1081" s="62"/>
      <c r="P1081" s="62"/>
      <c r="Q1081" s="62"/>
      <c r="R1081" s="64"/>
      <c r="S1081" s="62"/>
      <c r="T1081" s="5"/>
    </row>
    <row r="1082" spans="1:20" s="67" customFormat="1" x14ac:dyDescent="0.2">
      <c r="A1082" s="274"/>
      <c r="B1082" s="274"/>
      <c r="C1082" s="62"/>
      <c r="D1082" s="62"/>
      <c r="E1082" s="62"/>
      <c r="F1082" s="63"/>
      <c r="G1082" s="62"/>
      <c r="H1082" s="62"/>
      <c r="I1082" s="62"/>
      <c r="J1082" s="62"/>
      <c r="K1082" s="62"/>
      <c r="L1082" s="62"/>
      <c r="M1082" s="62"/>
      <c r="N1082" s="62"/>
      <c r="O1082" s="62"/>
      <c r="P1082" s="62"/>
      <c r="Q1082" s="62"/>
      <c r="R1082" s="64"/>
      <c r="S1082" s="62"/>
      <c r="T1082" s="5"/>
    </row>
    <row r="1083" spans="1:20" s="67" customFormat="1" x14ac:dyDescent="0.2">
      <c r="A1083" s="274"/>
      <c r="B1083" s="274"/>
      <c r="C1083" s="62"/>
      <c r="D1083" s="62"/>
      <c r="E1083" s="62"/>
      <c r="F1083" s="63"/>
      <c r="G1083" s="62"/>
      <c r="H1083" s="62"/>
      <c r="I1083" s="62"/>
      <c r="J1083" s="62"/>
      <c r="K1083" s="62"/>
      <c r="L1083" s="62"/>
      <c r="M1083" s="62"/>
      <c r="N1083" s="62"/>
      <c r="O1083" s="62"/>
      <c r="P1083" s="62"/>
      <c r="Q1083" s="62"/>
      <c r="R1083" s="64"/>
      <c r="S1083" s="62"/>
      <c r="T1083" s="5"/>
    </row>
    <row r="1084" spans="1:20" s="67" customFormat="1" x14ac:dyDescent="0.2">
      <c r="A1084" s="274"/>
      <c r="B1084" s="274"/>
      <c r="C1084" s="62"/>
      <c r="D1084" s="62"/>
      <c r="E1084" s="62"/>
      <c r="F1084" s="63"/>
      <c r="G1084" s="62"/>
      <c r="H1084" s="62"/>
      <c r="I1084" s="62"/>
      <c r="J1084" s="62"/>
      <c r="K1084" s="62"/>
      <c r="L1084" s="62"/>
      <c r="M1084" s="62"/>
      <c r="N1084" s="62"/>
      <c r="O1084" s="62"/>
      <c r="P1084" s="62"/>
      <c r="Q1084" s="62"/>
      <c r="R1084" s="64"/>
      <c r="S1084" s="62"/>
      <c r="T1084" s="5"/>
    </row>
    <row r="1085" spans="1:20" s="67" customFormat="1" x14ac:dyDescent="0.2">
      <c r="A1085" s="274"/>
      <c r="B1085" s="274"/>
      <c r="C1085" s="62"/>
      <c r="D1085" s="62"/>
      <c r="E1085" s="62"/>
      <c r="F1085" s="63"/>
      <c r="G1085" s="62"/>
      <c r="H1085" s="62"/>
      <c r="I1085" s="62"/>
      <c r="J1085" s="62"/>
      <c r="K1085" s="62"/>
      <c r="L1085" s="62"/>
      <c r="M1085" s="62"/>
      <c r="N1085" s="62"/>
      <c r="O1085" s="62"/>
      <c r="P1085" s="62"/>
      <c r="Q1085" s="62"/>
      <c r="R1085" s="64"/>
      <c r="S1085" s="62"/>
      <c r="T1085" s="5"/>
    </row>
    <row r="1086" spans="1:20" s="67" customFormat="1" x14ac:dyDescent="0.2">
      <c r="A1086" s="274"/>
      <c r="B1086" s="274"/>
      <c r="C1086" s="62"/>
      <c r="D1086" s="62"/>
      <c r="E1086" s="62"/>
      <c r="F1086" s="63"/>
      <c r="G1086" s="62"/>
      <c r="H1086" s="62"/>
      <c r="I1086" s="62"/>
      <c r="J1086" s="62"/>
      <c r="K1086" s="62"/>
      <c r="L1086" s="62"/>
      <c r="M1086" s="62"/>
      <c r="N1086" s="62"/>
      <c r="O1086" s="62"/>
      <c r="P1086" s="62"/>
      <c r="Q1086" s="62"/>
      <c r="R1086" s="64"/>
      <c r="S1086" s="62"/>
      <c r="T1086" s="5"/>
    </row>
    <row r="1087" spans="1:20" s="67" customFormat="1" x14ac:dyDescent="0.2">
      <c r="A1087" s="274"/>
      <c r="B1087" s="274"/>
      <c r="C1087" s="62"/>
      <c r="D1087" s="62"/>
      <c r="E1087" s="62"/>
      <c r="F1087" s="63"/>
      <c r="G1087" s="62"/>
      <c r="H1087" s="62"/>
      <c r="I1087" s="62"/>
      <c r="J1087" s="62"/>
      <c r="K1087" s="62"/>
      <c r="L1087" s="62"/>
      <c r="M1087" s="62"/>
      <c r="N1087" s="62"/>
      <c r="O1087" s="62"/>
      <c r="P1087" s="62"/>
      <c r="Q1087" s="62"/>
      <c r="R1087" s="64"/>
      <c r="S1087" s="62"/>
      <c r="T1087" s="5"/>
    </row>
    <row r="1088" spans="1:20" s="67" customFormat="1" x14ac:dyDescent="0.2">
      <c r="A1088" s="274"/>
      <c r="B1088" s="274"/>
      <c r="C1088" s="62"/>
      <c r="D1088" s="62"/>
      <c r="E1088" s="62"/>
      <c r="F1088" s="63"/>
      <c r="G1088" s="62"/>
      <c r="H1088" s="62"/>
      <c r="I1088" s="62"/>
      <c r="J1088" s="62"/>
      <c r="K1088" s="62"/>
      <c r="L1088" s="62"/>
      <c r="M1088" s="62"/>
      <c r="N1088" s="62"/>
      <c r="O1088" s="62"/>
      <c r="P1088" s="62"/>
      <c r="Q1088" s="62"/>
      <c r="R1088" s="64"/>
      <c r="S1088" s="62"/>
      <c r="T1088" s="5"/>
    </row>
    <row r="1089" spans="1:20" s="67" customFormat="1" x14ac:dyDescent="0.2">
      <c r="A1089" s="274"/>
      <c r="B1089" s="274"/>
      <c r="C1089" s="62"/>
      <c r="D1089" s="62"/>
      <c r="E1089" s="62"/>
      <c r="F1089" s="63"/>
      <c r="G1089" s="62"/>
      <c r="H1089" s="62"/>
      <c r="I1089" s="62"/>
      <c r="J1089" s="62"/>
      <c r="K1089" s="62"/>
      <c r="L1089" s="62"/>
      <c r="M1089" s="62"/>
      <c r="N1089" s="62"/>
      <c r="O1089" s="62"/>
      <c r="P1089" s="62"/>
      <c r="Q1089" s="62"/>
      <c r="R1089" s="64"/>
      <c r="S1089" s="62"/>
      <c r="T1089" s="5"/>
    </row>
    <row r="1090" spans="1:20" s="67" customFormat="1" x14ac:dyDescent="0.2">
      <c r="A1090" s="274"/>
      <c r="B1090" s="274"/>
      <c r="C1090" s="62"/>
      <c r="D1090" s="62"/>
      <c r="E1090" s="62"/>
      <c r="F1090" s="63"/>
      <c r="G1090" s="62"/>
      <c r="H1090" s="62"/>
      <c r="I1090" s="62"/>
      <c r="J1090" s="62"/>
      <c r="K1090" s="62"/>
      <c r="L1090" s="62"/>
      <c r="M1090" s="62"/>
      <c r="N1090" s="62"/>
      <c r="O1090" s="62"/>
      <c r="P1090" s="62"/>
      <c r="Q1090" s="62"/>
      <c r="R1090" s="64"/>
      <c r="S1090" s="62"/>
      <c r="T1090" s="5"/>
    </row>
    <row r="1091" spans="1:20" s="67" customFormat="1" x14ac:dyDescent="0.2">
      <c r="A1091" s="274"/>
      <c r="B1091" s="274"/>
      <c r="C1091" s="62"/>
      <c r="D1091" s="62"/>
      <c r="E1091" s="62"/>
      <c r="F1091" s="63"/>
      <c r="G1091" s="62"/>
      <c r="H1091" s="62"/>
      <c r="I1091" s="62"/>
      <c r="J1091" s="62"/>
      <c r="K1091" s="62"/>
      <c r="L1091" s="62"/>
      <c r="M1091" s="62"/>
      <c r="N1091" s="62"/>
      <c r="O1091" s="62"/>
      <c r="P1091" s="62"/>
      <c r="Q1091" s="62"/>
      <c r="R1091" s="64"/>
      <c r="S1091" s="62"/>
      <c r="T1091" s="5"/>
    </row>
    <row r="1092" spans="1:20" s="67" customFormat="1" x14ac:dyDescent="0.2">
      <c r="A1092" s="274"/>
      <c r="B1092" s="274"/>
      <c r="C1092" s="62"/>
      <c r="D1092" s="62"/>
      <c r="E1092" s="62"/>
      <c r="F1092" s="63"/>
      <c r="G1092" s="62"/>
      <c r="H1092" s="62"/>
      <c r="I1092" s="62"/>
      <c r="J1092" s="62"/>
      <c r="K1092" s="62"/>
      <c r="L1092" s="62"/>
      <c r="M1092" s="62"/>
      <c r="N1092" s="62"/>
      <c r="O1092" s="62"/>
      <c r="P1092" s="62"/>
      <c r="Q1092" s="62"/>
      <c r="R1092" s="64"/>
      <c r="S1092" s="62"/>
      <c r="T1092" s="5"/>
    </row>
    <row r="1093" spans="1:20" s="67" customFormat="1" x14ac:dyDescent="0.2">
      <c r="A1093" s="274"/>
      <c r="B1093" s="274"/>
      <c r="C1093" s="62"/>
      <c r="D1093" s="62"/>
      <c r="E1093" s="62"/>
      <c r="F1093" s="63"/>
      <c r="G1093" s="62"/>
      <c r="H1093" s="62"/>
      <c r="I1093" s="62"/>
      <c r="J1093" s="62"/>
      <c r="K1093" s="62"/>
      <c r="L1093" s="62"/>
      <c r="M1093" s="62"/>
      <c r="N1093" s="62"/>
      <c r="O1093" s="62"/>
      <c r="P1093" s="62"/>
      <c r="Q1093" s="62"/>
      <c r="R1093" s="64"/>
      <c r="S1093" s="62"/>
      <c r="T1093" s="5"/>
    </row>
    <row r="1094" spans="1:20" s="67" customFormat="1" x14ac:dyDescent="0.2">
      <c r="A1094" s="274"/>
      <c r="B1094" s="274"/>
      <c r="C1094" s="62"/>
      <c r="D1094" s="62"/>
      <c r="E1094" s="62"/>
      <c r="F1094" s="63"/>
      <c r="G1094" s="62"/>
      <c r="H1094" s="62"/>
      <c r="I1094" s="62"/>
      <c r="J1094" s="62"/>
      <c r="K1094" s="62"/>
      <c r="L1094" s="62"/>
      <c r="M1094" s="62"/>
      <c r="N1094" s="62"/>
      <c r="O1094" s="62"/>
      <c r="P1094" s="62"/>
      <c r="Q1094" s="62"/>
      <c r="R1094" s="64"/>
      <c r="S1094" s="62"/>
      <c r="T1094" s="5"/>
    </row>
    <row r="1095" spans="1:20" s="67" customFormat="1" x14ac:dyDescent="0.2">
      <c r="A1095" s="274"/>
      <c r="B1095" s="274"/>
      <c r="C1095" s="62"/>
      <c r="D1095" s="62"/>
      <c r="E1095" s="62"/>
      <c r="F1095" s="63"/>
      <c r="G1095" s="62"/>
      <c r="H1095" s="62"/>
      <c r="I1095" s="62"/>
      <c r="J1095" s="62"/>
      <c r="K1095" s="62"/>
      <c r="L1095" s="62"/>
      <c r="M1095" s="62"/>
      <c r="N1095" s="62"/>
      <c r="O1095" s="62"/>
      <c r="P1095" s="62"/>
      <c r="Q1095" s="62"/>
      <c r="R1095" s="64"/>
      <c r="S1095" s="62"/>
      <c r="T1095" s="5"/>
    </row>
    <row r="1096" spans="1:20" s="67" customFormat="1" x14ac:dyDescent="0.2">
      <c r="A1096" s="274"/>
      <c r="B1096" s="274"/>
      <c r="C1096" s="62"/>
      <c r="D1096" s="62"/>
      <c r="E1096" s="62"/>
      <c r="F1096" s="63"/>
      <c r="G1096" s="62"/>
      <c r="H1096" s="62"/>
      <c r="I1096" s="62"/>
      <c r="J1096" s="62"/>
      <c r="K1096" s="62"/>
      <c r="L1096" s="62"/>
      <c r="M1096" s="62"/>
      <c r="N1096" s="62"/>
      <c r="O1096" s="62"/>
      <c r="P1096" s="62"/>
      <c r="Q1096" s="62"/>
      <c r="R1096" s="64"/>
      <c r="S1096" s="62"/>
      <c r="T1096" s="5"/>
    </row>
    <row r="1097" spans="1:20" s="67" customFormat="1" x14ac:dyDescent="0.2">
      <c r="A1097" s="274"/>
      <c r="B1097" s="274"/>
      <c r="C1097" s="62"/>
      <c r="D1097" s="62"/>
      <c r="E1097" s="62"/>
      <c r="F1097" s="63"/>
      <c r="G1097" s="62"/>
      <c r="H1097" s="62"/>
      <c r="I1097" s="62"/>
      <c r="J1097" s="62"/>
      <c r="K1097" s="62"/>
      <c r="L1097" s="62"/>
      <c r="M1097" s="62"/>
      <c r="N1097" s="62"/>
      <c r="O1097" s="62"/>
      <c r="P1097" s="62"/>
      <c r="Q1097" s="62"/>
      <c r="R1097" s="64"/>
      <c r="S1097" s="62"/>
      <c r="T1097" s="5"/>
    </row>
    <row r="1098" spans="1:20" s="67" customFormat="1" x14ac:dyDescent="0.2">
      <c r="A1098" s="274"/>
      <c r="B1098" s="274"/>
      <c r="C1098" s="62"/>
      <c r="D1098" s="62"/>
      <c r="E1098" s="62"/>
      <c r="F1098" s="63"/>
      <c r="G1098" s="62"/>
      <c r="H1098" s="62"/>
      <c r="I1098" s="62"/>
      <c r="J1098" s="62"/>
      <c r="K1098" s="62"/>
      <c r="L1098" s="62"/>
      <c r="M1098" s="62"/>
      <c r="N1098" s="62"/>
      <c r="O1098" s="62"/>
      <c r="P1098" s="62"/>
      <c r="Q1098" s="62"/>
      <c r="R1098" s="64"/>
      <c r="S1098" s="62"/>
      <c r="T1098" s="5"/>
    </row>
    <row r="1099" spans="1:20" s="67" customFormat="1" x14ac:dyDescent="0.2">
      <c r="A1099" s="274"/>
      <c r="B1099" s="274"/>
      <c r="C1099" s="62"/>
      <c r="D1099" s="62"/>
      <c r="E1099" s="62"/>
      <c r="F1099" s="63"/>
      <c r="G1099" s="62"/>
      <c r="H1099" s="62"/>
      <c r="I1099" s="62"/>
      <c r="J1099" s="62"/>
      <c r="K1099" s="62"/>
      <c r="L1099" s="62"/>
      <c r="M1099" s="62"/>
      <c r="N1099" s="62"/>
      <c r="O1099" s="62"/>
      <c r="P1099" s="62"/>
      <c r="Q1099" s="62"/>
      <c r="R1099" s="64"/>
      <c r="S1099" s="62"/>
      <c r="T1099" s="5"/>
    </row>
    <row r="1100" spans="1:20" s="67" customFormat="1" x14ac:dyDescent="0.2">
      <c r="A1100" s="274"/>
      <c r="B1100" s="274"/>
      <c r="C1100" s="62"/>
      <c r="D1100" s="62"/>
      <c r="E1100" s="62"/>
      <c r="F1100" s="63"/>
      <c r="G1100" s="62"/>
      <c r="H1100" s="62"/>
      <c r="I1100" s="62"/>
      <c r="J1100" s="62"/>
      <c r="K1100" s="62"/>
      <c r="L1100" s="62"/>
      <c r="M1100" s="62"/>
      <c r="N1100" s="62"/>
      <c r="O1100" s="62"/>
      <c r="P1100" s="62"/>
      <c r="Q1100" s="62"/>
      <c r="R1100" s="64"/>
      <c r="S1100" s="62"/>
      <c r="T1100" s="5"/>
    </row>
    <row r="1101" spans="1:20" s="67" customFormat="1" x14ac:dyDescent="0.2">
      <c r="A1101" s="274"/>
      <c r="B1101" s="274"/>
      <c r="C1101" s="62"/>
      <c r="D1101" s="62"/>
      <c r="E1101" s="62"/>
      <c r="F1101" s="63"/>
      <c r="G1101" s="62"/>
      <c r="H1101" s="62"/>
      <c r="I1101" s="62"/>
      <c r="J1101" s="62"/>
      <c r="K1101" s="62"/>
      <c r="L1101" s="62"/>
      <c r="M1101" s="62"/>
      <c r="N1101" s="62"/>
      <c r="O1101" s="62"/>
      <c r="P1101" s="62"/>
      <c r="Q1101" s="62"/>
      <c r="R1101" s="64"/>
      <c r="S1101" s="62"/>
      <c r="T1101" s="5"/>
    </row>
    <row r="1102" spans="1:20" s="67" customFormat="1" x14ac:dyDescent="0.2">
      <c r="A1102" s="274"/>
      <c r="B1102" s="274"/>
      <c r="C1102" s="62"/>
      <c r="D1102" s="62"/>
      <c r="E1102" s="62"/>
      <c r="F1102" s="63"/>
      <c r="G1102" s="62"/>
      <c r="H1102" s="62"/>
      <c r="I1102" s="62"/>
      <c r="J1102" s="62"/>
      <c r="K1102" s="62"/>
      <c r="L1102" s="62"/>
      <c r="M1102" s="62"/>
      <c r="N1102" s="62"/>
      <c r="O1102" s="62"/>
      <c r="P1102" s="62"/>
      <c r="Q1102" s="62"/>
      <c r="R1102" s="64"/>
      <c r="S1102" s="62"/>
      <c r="T1102" s="5"/>
    </row>
    <row r="1103" spans="1:20" s="67" customFormat="1" x14ac:dyDescent="0.2">
      <c r="A1103" s="274"/>
      <c r="B1103" s="274"/>
      <c r="C1103" s="62"/>
      <c r="D1103" s="62"/>
      <c r="E1103" s="62"/>
      <c r="F1103" s="63"/>
      <c r="G1103" s="62"/>
      <c r="H1103" s="62"/>
      <c r="I1103" s="62"/>
      <c r="J1103" s="62"/>
      <c r="K1103" s="62"/>
      <c r="L1103" s="62"/>
      <c r="M1103" s="62"/>
      <c r="N1103" s="62"/>
      <c r="O1103" s="62"/>
      <c r="P1103" s="62"/>
      <c r="Q1103" s="62"/>
      <c r="R1103" s="64"/>
      <c r="S1103" s="62"/>
      <c r="T1103" s="5"/>
    </row>
    <row r="1104" spans="1:20" s="67" customFormat="1" x14ac:dyDescent="0.2">
      <c r="A1104" s="274"/>
      <c r="B1104" s="274"/>
      <c r="C1104" s="62"/>
      <c r="D1104" s="62"/>
      <c r="E1104" s="62"/>
      <c r="F1104" s="63"/>
      <c r="G1104" s="62"/>
      <c r="H1104" s="62"/>
      <c r="I1104" s="62"/>
      <c r="J1104" s="62"/>
      <c r="K1104" s="62"/>
      <c r="L1104" s="62"/>
      <c r="M1104" s="62"/>
      <c r="N1104" s="62"/>
      <c r="O1104" s="62"/>
      <c r="P1104" s="62"/>
      <c r="Q1104" s="62"/>
      <c r="R1104" s="64"/>
      <c r="S1104" s="62"/>
      <c r="T1104" s="5"/>
    </row>
    <row r="1105" spans="1:20" s="67" customFormat="1" x14ac:dyDescent="0.2">
      <c r="A1105" s="274"/>
      <c r="B1105" s="274"/>
      <c r="C1105" s="62"/>
      <c r="D1105" s="62"/>
      <c r="E1105" s="62"/>
      <c r="F1105" s="63"/>
      <c r="G1105" s="62"/>
      <c r="H1105" s="62"/>
      <c r="I1105" s="62"/>
      <c r="J1105" s="62"/>
      <c r="K1105" s="62"/>
      <c r="L1105" s="62"/>
      <c r="M1105" s="62"/>
      <c r="N1105" s="62"/>
      <c r="O1105" s="62"/>
      <c r="P1105" s="62"/>
      <c r="Q1105" s="62"/>
      <c r="R1105" s="64"/>
      <c r="S1105" s="62"/>
      <c r="T1105" s="5"/>
    </row>
    <row r="1106" spans="1:20" s="67" customFormat="1" x14ac:dyDescent="0.2">
      <c r="A1106" s="274"/>
      <c r="B1106" s="274"/>
      <c r="C1106" s="62"/>
      <c r="D1106" s="62"/>
      <c r="E1106" s="62"/>
      <c r="F1106" s="63"/>
      <c r="G1106" s="62"/>
      <c r="H1106" s="62"/>
      <c r="I1106" s="62"/>
      <c r="J1106" s="62"/>
      <c r="K1106" s="62"/>
      <c r="L1106" s="62"/>
      <c r="M1106" s="62"/>
      <c r="N1106" s="62"/>
      <c r="O1106" s="62"/>
      <c r="P1106" s="62"/>
      <c r="Q1106" s="62"/>
      <c r="R1106" s="64"/>
      <c r="S1106" s="62"/>
      <c r="T1106" s="5"/>
    </row>
    <row r="1107" spans="1:20" s="67" customFormat="1" x14ac:dyDescent="0.2">
      <c r="A1107" s="274"/>
      <c r="B1107" s="274"/>
      <c r="C1107" s="62"/>
      <c r="D1107" s="62"/>
      <c r="E1107" s="62"/>
      <c r="F1107" s="63"/>
      <c r="G1107" s="62"/>
      <c r="H1107" s="62"/>
      <c r="I1107" s="62"/>
      <c r="J1107" s="62"/>
      <c r="K1107" s="62"/>
      <c r="L1107" s="62"/>
      <c r="M1107" s="62"/>
      <c r="N1107" s="62"/>
      <c r="O1107" s="62"/>
      <c r="P1107" s="62"/>
      <c r="Q1107" s="62"/>
      <c r="R1107" s="64"/>
      <c r="S1107" s="62"/>
      <c r="T1107" s="5"/>
    </row>
    <row r="1108" spans="1:20" s="67" customFormat="1" x14ac:dyDescent="0.2">
      <c r="A1108" s="274"/>
      <c r="B1108" s="274"/>
      <c r="C1108" s="62"/>
      <c r="D1108" s="62"/>
      <c r="E1108" s="62"/>
      <c r="F1108" s="63"/>
      <c r="G1108" s="62"/>
      <c r="H1108" s="62"/>
      <c r="I1108" s="62"/>
      <c r="J1108" s="62"/>
      <c r="K1108" s="62"/>
      <c r="L1108" s="62"/>
      <c r="M1108" s="62"/>
      <c r="N1108" s="62"/>
      <c r="O1108" s="62"/>
      <c r="P1108" s="62"/>
      <c r="Q1108" s="62"/>
      <c r="R1108" s="64"/>
      <c r="S1108" s="62"/>
      <c r="T1108" s="5"/>
    </row>
    <row r="1109" spans="1:20" s="67" customFormat="1" x14ac:dyDescent="0.2">
      <c r="A1109" s="274"/>
      <c r="B1109" s="274"/>
      <c r="C1109" s="62"/>
      <c r="D1109" s="62"/>
      <c r="E1109" s="62"/>
      <c r="F1109" s="63"/>
      <c r="G1109" s="62"/>
      <c r="H1109" s="62"/>
      <c r="I1109" s="62"/>
      <c r="J1109" s="62"/>
      <c r="K1109" s="62"/>
      <c r="L1109" s="62"/>
      <c r="M1109" s="62"/>
      <c r="N1109" s="62"/>
      <c r="O1109" s="62"/>
      <c r="P1109" s="62"/>
      <c r="Q1109" s="62"/>
      <c r="R1109" s="64"/>
      <c r="S1109" s="62"/>
      <c r="T1109" s="5"/>
    </row>
    <row r="1110" spans="1:20" s="67" customFormat="1" x14ac:dyDescent="0.2">
      <c r="A1110" s="274"/>
      <c r="B1110" s="274"/>
      <c r="C1110" s="62"/>
      <c r="D1110" s="62"/>
      <c r="E1110" s="62"/>
      <c r="F1110" s="63"/>
      <c r="G1110" s="62"/>
      <c r="H1110" s="62"/>
      <c r="I1110" s="62"/>
      <c r="J1110" s="62"/>
      <c r="K1110" s="62"/>
      <c r="L1110" s="62"/>
      <c r="M1110" s="62"/>
      <c r="N1110" s="62"/>
      <c r="O1110" s="62"/>
      <c r="P1110" s="62"/>
      <c r="Q1110" s="62"/>
      <c r="R1110" s="64"/>
      <c r="S1110" s="62"/>
      <c r="T1110" s="5"/>
    </row>
    <row r="1111" spans="1:20" s="67" customFormat="1" x14ac:dyDescent="0.2">
      <c r="A1111" s="274"/>
      <c r="B1111" s="274"/>
      <c r="C1111" s="62"/>
      <c r="D1111" s="62"/>
      <c r="E1111" s="62"/>
      <c r="F1111" s="63"/>
      <c r="G1111" s="62"/>
      <c r="H1111" s="62"/>
      <c r="I1111" s="62"/>
      <c r="J1111" s="62"/>
      <c r="K1111" s="62"/>
      <c r="L1111" s="62"/>
      <c r="M1111" s="62"/>
      <c r="N1111" s="62"/>
      <c r="O1111" s="62"/>
      <c r="P1111" s="62"/>
      <c r="Q1111" s="62"/>
      <c r="R1111" s="64"/>
      <c r="S1111" s="62"/>
      <c r="T1111" s="5"/>
    </row>
    <row r="1112" spans="1:20" s="67" customFormat="1" x14ac:dyDescent="0.2">
      <c r="A1112" s="274"/>
      <c r="B1112" s="274"/>
      <c r="C1112" s="62"/>
      <c r="D1112" s="62"/>
      <c r="E1112" s="62"/>
      <c r="F1112" s="63"/>
      <c r="G1112" s="62"/>
      <c r="H1112" s="62"/>
      <c r="I1112" s="62"/>
      <c r="J1112" s="62"/>
      <c r="K1112" s="62"/>
      <c r="L1112" s="62"/>
      <c r="M1112" s="62"/>
      <c r="N1112" s="62"/>
      <c r="O1112" s="62"/>
      <c r="P1112" s="62"/>
      <c r="Q1112" s="62"/>
      <c r="R1112" s="64"/>
      <c r="S1112" s="62"/>
      <c r="T1112" s="5"/>
    </row>
    <row r="1113" spans="1:20" s="67" customFormat="1" x14ac:dyDescent="0.2">
      <c r="A1113" s="274"/>
      <c r="B1113" s="274"/>
      <c r="C1113" s="62"/>
      <c r="D1113" s="62"/>
      <c r="E1113" s="62"/>
      <c r="F1113" s="63"/>
      <c r="G1113" s="62"/>
      <c r="H1113" s="62"/>
      <c r="I1113" s="62"/>
      <c r="J1113" s="62"/>
      <c r="K1113" s="62"/>
      <c r="L1113" s="62"/>
      <c r="M1113" s="62"/>
      <c r="N1113" s="62"/>
      <c r="O1113" s="62"/>
      <c r="P1113" s="62"/>
      <c r="Q1113" s="62"/>
      <c r="R1113" s="64"/>
      <c r="S1113" s="62"/>
      <c r="T1113" s="5"/>
    </row>
    <row r="1114" spans="1:20" s="67" customFormat="1" x14ac:dyDescent="0.2">
      <c r="A1114" s="274"/>
      <c r="B1114" s="274"/>
      <c r="C1114" s="62"/>
      <c r="D1114" s="62"/>
      <c r="E1114" s="62"/>
      <c r="F1114" s="63"/>
      <c r="G1114" s="62"/>
      <c r="H1114" s="62"/>
      <c r="I1114" s="62"/>
      <c r="J1114" s="62"/>
      <c r="K1114" s="62"/>
      <c r="L1114" s="62"/>
      <c r="M1114" s="62"/>
      <c r="N1114" s="62"/>
      <c r="O1114" s="62"/>
      <c r="P1114" s="62"/>
      <c r="Q1114" s="62"/>
      <c r="R1114" s="64"/>
      <c r="S1114" s="62"/>
      <c r="T1114" s="5"/>
    </row>
    <row r="1115" spans="1:20" s="67" customFormat="1" x14ac:dyDescent="0.2">
      <c r="A1115" s="274"/>
      <c r="B1115" s="274"/>
      <c r="C1115" s="62"/>
      <c r="D1115" s="62"/>
      <c r="E1115" s="62"/>
      <c r="F1115" s="63"/>
      <c r="G1115" s="62"/>
      <c r="H1115" s="62"/>
      <c r="I1115" s="62"/>
      <c r="J1115" s="62"/>
      <c r="K1115" s="62"/>
      <c r="L1115" s="62"/>
      <c r="M1115" s="62"/>
      <c r="N1115" s="62"/>
      <c r="O1115" s="62"/>
      <c r="P1115" s="62"/>
      <c r="Q1115" s="62"/>
      <c r="R1115" s="64"/>
      <c r="S1115" s="62"/>
      <c r="T1115" s="5"/>
    </row>
    <row r="1116" spans="1:20" s="67" customFormat="1" x14ac:dyDescent="0.2">
      <c r="A1116" s="274"/>
      <c r="B1116" s="274"/>
      <c r="C1116" s="62"/>
      <c r="D1116" s="62"/>
      <c r="E1116" s="62"/>
      <c r="F1116" s="63"/>
      <c r="G1116" s="62"/>
      <c r="H1116" s="62"/>
      <c r="I1116" s="62"/>
      <c r="J1116" s="62"/>
      <c r="K1116" s="62"/>
      <c r="L1116" s="62"/>
      <c r="M1116" s="62"/>
      <c r="N1116" s="62"/>
      <c r="O1116" s="62"/>
      <c r="P1116" s="62"/>
      <c r="Q1116" s="62"/>
      <c r="R1116" s="64"/>
      <c r="S1116" s="62"/>
      <c r="T1116" s="5"/>
    </row>
    <row r="1117" spans="1:20" s="67" customFormat="1" x14ac:dyDescent="0.2">
      <c r="A1117" s="274"/>
      <c r="B1117" s="274"/>
      <c r="C1117" s="62"/>
      <c r="D1117" s="62"/>
      <c r="E1117" s="62"/>
      <c r="F1117" s="63"/>
      <c r="G1117" s="62"/>
      <c r="H1117" s="62"/>
      <c r="I1117" s="62"/>
      <c r="J1117" s="62"/>
      <c r="K1117" s="62"/>
      <c r="L1117" s="62"/>
      <c r="M1117" s="62"/>
      <c r="N1117" s="62"/>
      <c r="O1117" s="62"/>
      <c r="P1117" s="62"/>
      <c r="Q1117" s="62"/>
      <c r="R1117" s="64"/>
      <c r="S1117" s="62"/>
      <c r="T1117" s="5"/>
    </row>
    <row r="1118" spans="1:20" s="67" customFormat="1" x14ac:dyDescent="0.2">
      <c r="A1118" s="274"/>
      <c r="B1118" s="274"/>
      <c r="C1118" s="62"/>
      <c r="D1118" s="62"/>
      <c r="E1118" s="62"/>
      <c r="F1118" s="63"/>
      <c r="G1118" s="62"/>
      <c r="H1118" s="62"/>
      <c r="I1118" s="62"/>
      <c r="J1118" s="62"/>
      <c r="K1118" s="62"/>
      <c r="L1118" s="62"/>
      <c r="M1118" s="62"/>
      <c r="N1118" s="62"/>
      <c r="O1118" s="62"/>
      <c r="P1118" s="62"/>
      <c r="Q1118" s="62"/>
      <c r="R1118" s="64"/>
      <c r="S1118" s="62"/>
      <c r="T1118" s="5"/>
    </row>
    <row r="1119" spans="1:20" s="67" customFormat="1" x14ac:dyDescent="0.2">
      <c r="A1119" s="274"/>
      <c r="B1119" s="274"/>
      <c r="C1119" s="62"/>
      <c r="D1119" s="62"/>
      <c r="E1119" s="62"/>
      <c r="F1119" s="63"/>
      <c r="G1119" s="62"/>
      <c r="H1119" s="62"/>
      <c r="I1119" s="62"/>
      <c r="J1119" s="62"/>
      <c r="K1119" s="62"/>
      <c r="L1119" s="62"/>
      <c r="M1119" s="62"/>
      <c r="N1119" s="62"/>
      <c r="O1119" s="62"/>
      <c r="P1119" s="62"/>
      <c r="Q1119" s="62"/>
      <c r="R1119" s="64"/>
      <c r="S1119" s="62"/>
      <c r="T1119" s="5"/>
    </row>
    <row r="1120" spans="1:20" s="67" customFormat="1" x14ac:dyDescent="0.2">
      <c r="A1120" s="274"/>
      <c r="B1120" s="274"/>
      <c r="C1120" s="62"/>
      <c r="D1120" s="62"/>
      <c r="E1120" s="62"/>
      <c r="F1120" s="63"/>
      <c r="G1120" s="62"/>
      <c r="H1120" s="62"/>
      <c r="I1120" s="62"/>
      <c r="J1120" s="62"/>
      <c r="K1120" s="62"/>
      <c r="L1120" s="62"/>
      <c r="M1120" s="62"/>
      <c r="N1120" s="62"/>
      <c r="O1120" s="62"/>
      <c r="P1120" s="62"/>
      <c r="Q1120" s="62"/>
      <c r="R1120" s="64"/>
      <c r="S1120" s="62"/>
      <c r="T1120" s="5"/>
    </row>
    <row r="1121" spans="1:20" s="67" customFormat="1" x14ac:dyDescent="0.2">
      <c r="A1121" s="274"/>
      <c r="B1121" s="274"/>
      <c r="C1121" s="62"/>
      <c r="D1121" s="62"/>
      <c r="E1121" s="62"/>
      <c r="F1121" s="63"/>
      <c r="G1121" s="62"/>
      <c r="H1121" s="62"/>
      <c r="I1121" s="62"/>
      <c r="J1121" s="62"/>
      <c r="K1121" s="62"/>
      <c r="L1121" s="62"/>
      <c r="M1121" s="62"/>
      <c r="N1121" s="62"/>
      <c r="O1121" s="62"/>
      <c r="P1121" s="62"/>
      <c r="Q1121" s="62"/>
      <c r="R1121" s="64"/>
      <c r="S1121" s="62"/>
      <c r="T1121" s="5"/>
    </row>
    <row r="1122" spans="1:20" s="67" customFormat="1" x14ac:dyDescent="0.2">
      <c r="A1122" s="274"/>
      <c r="B1122" s="274"/>
      <c r="C1122" s="62"/>
      <c r="D1122" s="62"/>
      <c r="E1122" s="62"/>
      <c r="F1122" s="63"/>
      <c r="G1122" s="62"/>
      <c r="H1122" s="62"/>
      <c r="I1122" s="62"/>
      <c r="J1122" s="62"/>
      <c r="K1122" s="62"/>
      <c r="L1122" s="62"/>
      <c r="M1122" s="62"/>
      <c r="N1122" s="62"/>
      <c r="O1122" s="62"/>
      <c r="P1122" s="62"/>
      <c r="Q1122" s="62"/>
      <c r="R1122" s="64"/>
      <c r="S1122" s="62"/>
      <c r="T1122" s="5"/>
    </row>
    <row r="1123" spans="1:20" s="67" customFormat="1" x14ac:dyDescent="0.2">
      <c r="A1123" s="274"/>
      <c r="B1123" s="274"/>
      <c r="C1123" s="62"/>
      <c r="D1123" s="62"/>
      <c r="E1123" s="62"/>
      <c r="F1123" s="63"/>
      <c r="G1123" s="62"/>
      <c r="H1123" s="62"/>
      <c r="I1123" s="62"/>
      <c r="J1123" s="62"/>
      <c r="K1123" s="62"/>
      <c r="L1123" s="62"/>
      <c r="M1123" s="62"/>
      <c r="N1123" s="62"/>
      <c r="O1123" s="62"/>
      <c r="P1123" s="62"/>
      <c r="Q1123" s="62"/>
      <c r="R1123" s="64"/>
      <c r="S1123" s="62"/>
      <c r="T1123" s="5"/>
    </row>
    <row r="1124" spans="1:20" s="67" customFormat="1" x14ac:dyDescent="0.2">
      <c r="A1124" s="274"/>
      <c r="B1124" s="274"/>
      <c r="C1124" s="62"/>
      <c r="D1124" s="62"/>
      <c r="E1124" s="62"/>
      <c r="F1124" s="63"/>
      <c r="G1124" s="62"/>
      <c r="H1124" s="62"/>
      <c r="I1124" s="62"/>
      <c r="J1124" s="62"/>
      <c r="K1124" s="62"/>
      <c r="L1124" s="62"/>
      <c r="M1124" s="62"/>
      <c r="N1124" s="62"/>
      <c r="O1124" s="62"/>
      <c r="P1124" s="62"/>
      <c r="Q1124" s="62"/>
      <c r="R1124" s="64"/>
      <c r="S1124" s="62"/>
      <c r="T1124" s="5"/>
    </row>
    <row r="1125" spans="1:20" s="67" customFormat="1" x14ac:dyDescent="0.2">
      <c r="A1125" s="274"/>
      <c r="B1125" s="274"/>
      <c r="C1125" s="62"/>
      <c r="D1125" s="62"/>
      <c r="E1125" s="62"/>
      <c r="F1125" s="63"/>
      <c r="G1125" s="62"/>
      <c r="H1125" s="62"/>
      <c r="I1125" s="62"/>
      <c r="J1125" s="62"/>
      <c r="K1125" s="62"/>
      <c r="L1125" s="62"/>
      <c r="M1125" s="62"/>
      <c r="N1125" s="62"/>
      <c r="O1125" s="62"/>
      <c r="P1125" s="62"/>
      <c r="Q1125" s="62"/>
      <c r="R1125" s="64"/>
      <c r="S1125" s="62"/>
      <c r="T1125" s="5"/>
    </row>
    <row r="1126" spans="1:20" s="67" customFormat="1" x14ac:dyDescent="0.2">
      <c r="A1126" s="274"/>
      <c r="B1126" s="274"/>
      <c r="C1126" s="62"/>
      <c r="D1126" s="62"/>
      <c r="E1126" s="62"/>
      <c r="F1126" s="63"/>
      <c r="G1126" s="62"/>
      <c r="H1126" s="62"/>
      <c r="I1126" s="62"/>
      <c r="J1126" s="62"/>
      <c r="K1126" s="62"/>
      <c r="L1126" s="62"/>
      <c r="M1126" s="62"/>
      <c r="N1126" s="62"/>
      <c r="O1126" s="62"/>
      <c r="P1126" s="62"/>
      <c r="Q1126" s="62"/>
      <c r="R1126" s="64"/>
      <c r="S1126" s="62"/>
      <c r="T1126" s="5"/>
    </row>
    <row r="1127" spans="1:20" s="67" customFormat="1" x14ac:dyDescent="0.2">
      <c r="A1127" s="274"/>
      <c r="B1127" s="274"/>
      <c r="C1127" s="62"/>
      <c r="D1127" s="62"/>
      <c r="E1127" s="62"/>
      <c r="F1127" s="63"/>
      <c r="G1127" s="62"/>
      <c r="H1127" s="62"/>
      <c r="I1127" s="62"/>
      <c r="J1127" s="62"/>
      <c r="K1127" s="62"/>
      <c r="L1127" s="62"/>
      <c r="M1127" s="62"/>
      <c r="N1127" s="62"/>
      <c r="O1127" s="62"/>
      <c r="P1127" s="62"/>
      <c r="Q1127" s="62"/>
      <c r="R1127" s="64"/>
      <c r="S1127" s="62"/>
      <c r="T1127" s="5"/>
    </row>
    <row r="1128" spans="1:20" s="67" customFormat="1" x14ac:dyDescent="0.2">
      <c r="A1128" s="274"/>
      <c r="B1128" s="274"/>
      <c r="C1128" s="62"/>
      <c r="D1128" s="62"/>
      <c r="E1128" s="62"/>
      <c r="F1128" s="63"/>
      <c r="G1128" s="62"/>
      <c r="H1128" s="62"/>
      <c r="I1128" s="62"/>
      <c r="J1128" s="62"/>
      <c r="K1128" s="62"/>
      <c r="L1128" s="62"/>
      <c r="M1128" s="62"/>
      <c r="N1128" s="62"/>
      <c r="O1128" s="62"/>
      <c r="P1128" s="62"/>
      <c r="Q1128" s="62"/>
      <c r="R1128" s="64"/>
      <c r="S1128" s="62"/>
      <c r="T1128" s="5"/>
    </row>
    <row r="1129" spans="1:20" s="67" customFormat="1" x14ac:dyDescent="0.2">
      <c r="A1129" s="274"/>
      <c r="B1129" s="274"/>
      <c r="C1129" s="62"/>
      <c r="D1129" s="62"/>
      <c r="E1129" s="62"/>
      <c r="F1129" s="63"/>
      <c r="G1129" s="62"/>
      <c r="H1129" s="62"/>
      <c r="I1129" s="62"/>
      <c r="J1129" s="62"/>
      <c r="K1129" s="62"/>
      <c r="L1129" s="62"/>
      <c r="M1129" s="62"/>
      <c r="N1129" s="62"/>
      <c r="O1129" s="62"/>
      <c r="P1129" s="62"/>
      <c r="Q1129" s="62"/>
      <c r="R1129" s="64"/>
      <c r="S1129" s="62"/>
      <c r="T1129" s="5"/>
    </row>
    <row r="1130" spans="1:20" s="67" customFormat="1" x14ac:dyDescent="0.2">
      <c r="A1130" s="274"/>
      <c r="B1130" s="274"/>
      <c r="C1130" s="62"/>
      <c r="D1130" s="62"/>
      <c r="E1130" s="62"/>
      <c r="F1130" s="63"/>
      <c r="G1130" s="62"/>
      <c r="H1130" s="62"/>
      <c r="I1130" s="62"/>
      <c r="J1130" s="62"/>
      <c r="K1130" s="62"/>
      <c r="L1130" s="62"/>
      <c r="M1130" s="62"/>
      <c r="N1130" s="62"/>
      <c r="O1130" s="62"/>
      <c r="P1130" s="62"/>
      <c r="Q1130" s="62"/>
      <c r="R1130" s="64"/>
      <c r="S1130" s="62"/>
      <c r="T1130" s="5"/>
    </row>
    <row r="1131" spans="1:20" s="67" customFormat="1" x14ac:dyDescent="0.2">
      <c r="A1131" s="274"/>
      <c r="B1131" s="274"/>
      <c r="C1131" s="62"/>
      <c r="D1131" s="62"/>
      <c r="E1131" s="62"/>
      <c r="F1131" s="63"/>
      <c r="G1131" s="62"/>
      <c r="H1131" s="62"/>
      <c r="I1131" s="62"/>
      <c r="J1131" s="62"/>
      <c r="K1131" s="62"/>
      <c r="L1131" s="62"/>
      <c r="M1131" s="62"/>
      <c r="N1131" s="62"/>
      <c r="O1131" s="62"/>
      <c r="P1131" s="62"/>
      <c r="Q1131" s="62"/>
      <c r="R1131" s="64"/>
      <c r="S1131" s="62"/>
      <c r="T1131" s="5"/>
    </row>
    <row r="1132" spans="1:20" s="67" customFormat="1" x14ac:dyDescent="0.2">
      <c r="A1132" s="274"/>
      <c r="B1132" s="274"/>
      <c r="C1132" s="62"/>
      <c r="D1132" s="62"/>
      <c r="E1132" s="62"/>
      <c r="F1132" s="63"/>
      <c r="G1132" s="62"/>
      <c r="H1132" s="62"/>
      <c r="I1132" s="62"/>
      <c r="J1132" s="62"/>
      <c r="K1132" s="62"/>
      <c r="L1132" s="62"/>
      <c r="M1132" s="62"/>
      <c r="N1132" s="62"/>
      <c r="O1132" s="62"/>
      <c r="P1132" s="62"/>
      <c r="Q1132" s="62"/>
      <c r="R1132" s="64"/>
      <c r="S1132" s="62"/>
      <c r="T1132" s="5"/>
    </row>
    <row r="1133" spans="1:20" s="67" customFormat="1" x14ac:dyDescent="0.2">
      <c r="A1133" s="274"/>
      <c r="B1133" s="274"/>
      <c r="C1133" s="62"/>
      <c r="D1133" s="62"/>
      <c r="E1133" s="62"/>
      <c r="F1133" s="63"/>
      <c r="G1133" s="62"/>
      <c r="H1133" s="62"/>
      <c r="I1133" s="62"/>
      <c r="J1133" s="62"/>
      <c r="K1133" s="62"/>
      <c r="L1133" s="62"/>
      <c r="M1133" s="62"/>
      <c r="N1133" s="62"/>
      <c r="O1133" s="62"/>
      <c r="P1133" s="62"/>
      <c r="Q1133" s="62"/>
      <c r="R1133" s="64"/>
      <c r="S1133" s="62"/>
      <c r="T1133" s="5"/>
    </row>
    <row r="1134" spans="1:20" s="67" customFormat="1" x14ac:dyDescent="0.2">
      <c r="A1134" s="274"/>
      <c r="B1134" s="274"/>
      <c r="C1134" s="62"/>
      <c r="D1134" s="62"/>
      <c r="E1134" s="62"/>
      <c r="F1134" s="63"/>
      <c r="G1134" s="62"/>
      <c r="H1134" s="62"/>
      <c r="I1134" s="62"/>
      <c r="J1134" s="62"/>
      <c r="K1134" s="62"/>
      <c r="L1134" s="62"/>
      <c r="M1134" s="62"/>
      <c r="N1134" s="62"/>
      <c r="O1134" s="62"/>
      <c r="P1134" s="62"/>
      <c r="Q1134" s="62"/>
      <c r="R1134" s="64"/>
      <c r="S1134" s="62"/>
      <c r="T1134" s="5"/>
    </row>
    <row r="1135" spans="1:20" s="67" customFormat="1" x14ac:dyDescent="0.2">
      <c r="A1135" s="274"/>
      <c r="B1135" s="274"/>
      <c r="C1135" s="62"/>
      <c r="D1135" s="62"/>
      <c r="E1135" s="62"/>
      <c r="F1135" s="63"/>
      <c r="G1135" s="62"/>
      <c r="H1135" s="62"/>
      <c r="I1135" s="62"/>
      <c r="J1135" s="62"/>
      <c r="K1135" s="62"/>
      <c r="L1135" s="62"/>
      <c r="M1135" s="62"/>
      <c r="N1135" s="62"/>
      <c r="O1135" s="62"/>
      <c r="P1135" s="62"/>
      <c r="Q1135" s="62"/>
      <c r="R1135" s="64"/>
      <c r="S1135" s="62"/>
      <c r="T1135" s="5"/>
    </row>
    <row r="1136" spans="1:20" s="67" customFormat="1" x14ac:dyDescent="0.2">
      <c r="A1136" s="274"/>
      <c r="B1136" s="274"/>
      <c r="C1136" s="62"/>
      <c r="D1136" s="62"/>
      <c r="E1136" s="62"/>
      <c r="F1136" s="63"/>
      <c r="G1136" s="62"/>
      <c r="H1136" s="62"/>
      <c r="I1136" s="62"/>
      <c r="J1136" s="62"/>
      <c r="K1136" s="62"/>
      <c r="L1136" s="62"/>
      <c r="M1136" s="62"/>
      <c r="N1136" s="62"/>
      <c r="O1136" s="62"/>
      <c r="P1136" s="62"/>
      <c r="Q1136" s="62"/>
      <c r="R1136" s="64"/>
      <c r="S1136" s="62"/>
      <c r="T1136" s="5"/>
    </row>
    <row r="1137" spans="1:20" s="67" customFormat="1" x14ac:dyDescent="0.2">
      <c r="A1137" s="274"/>
      <c r="B1137" s="274"/>
      <c r="C1137" s="62"/>
      <c r="D1137" s="62"/>
      <c r="E1137" s="62"/>
      <c r="F1137" s="63"/>
      <c r="G1137" s="62"/>
      <c r="H1137" s="62"/>
      <c r="I1137" s="62"/>
      <c r="J1137" s="62"/>
      <c r="K1137" s="62"/>
      <c r="L1137" s="62"/>
      <c r="M1137" s="62"/>
      <c r="N1137" s="62"/>
      <c r="O1137" s="62"/>
      <c r="P1137" s="62"/>
      <c r="Q1137" s="62"/>
      <c r="R1137" s="64"/>
      <c r="S1137" s="62"/>
      <c r="T1137" s="5"/>
    </row>
    <row r="1138" spans="1:20" s="67" customFormat="1" x14ac:dyDescent="0.2">
      <c r="A1138" s="274"/>
      <c r="B1138" s="274"/>
      <c r="C1138" s="62"/>
      <c r="D1138" s="62"/>
      <c r="E1138" s="62"/>
      <c r="F1138" s="63"/>
      <c r="G1138" s="62"/>
      <c r="H1138" s="62"/>
      <c r="I1138" s="62"/>
      <c r="J1138" s="62"/>
      <c r="K1138" s="62"/>
      <c r="L1138" s="62"/>
      <c r="M1138" s="62"/>
      <c r="N1138" s="62"/>
      <c r="O1138" s="62"/>
      <c r="P1138" s="62"/>
      <c r="Q1138" s="62"/>
      <c r="R1138" s="64"/>
      <c r="S1138" s="62"/>
      <c r="T1138" s="5"/>
    </row>
    <row r="1139" spans="1:20" s="67" customFormat="1" x14ac:dyDescent="0.2">
      <c r="A1139" s="274"/>
      <c r="B1139" s="274"/>
      <c r="C1139" s="62"/>
      <c r="D1139" s="62"/>
      <c r="E1139" s="62"/>
      <c r="F1139" s="63"/>
      <c r="G1139" s="62"/>
      <c r="H1139" s="62"/>
      <c r="I1139" s="62"/>
      <c r="J1139" s="62"/>
      <c r="K1139" s="62"/>
      <c r="L1139" s="62"/>
      <c r="M1139" s="62"/>
      <c r="N1139" s="62"/>
      <c r="O1139" s="62"/>
      <c r="P1139" s="62"/>
      <c r="Q1139" s="62"/>
      <c r="R1139" s="64"/>
      <c r="S1139" s="62"/>
      <c r="T1139" s="5"/>
    </row>
    <row r="1140" spans="1:20" s="67" customFormat="1" x14ac:dyDescent="0.2">
      <c r="A1140" s="274"/>
      <c r="B1140" s="274"/>
      <c r="C1140" s="62"/>
      <c r="D1140" s="62"/>
      <c r="E1140" s="62"/>
      <c r="F1140" s="63"/>
      <c r="G1140" s="62"/>
      <c r="H1140" s="62"/>
      <c r="I1140" s="62"/>
      <c r="J1140" s="62"/>
      <c r="K1140" s="62"/>
      <c r="L1140" s="62"/>
      <c r="M1140" s="62"/>
      <c r="N1140" s="62"/>
      <c r="O1140" s="62"/>
      <c r="P1140" s="62"/>
      <c r="Q1140" s="62"/>
      <c r="R1140" s="64"/>
      <c r="S1140" s="62"/>
      <c r="T1140" s="5"/>
    </row>
    <row r="1141" spans="1:20" s="67" customFormat="1" x14ac:dyDescent="0.2">
      <c r="A1141" s="274"/>
      <c r="B1141" s="274"/>
      <c r="C1141" s="62"/>
      <c r="D1141" s="62"/>
      <c r="E1141" s="62"/>
      <c r="F1141" s="63"/>
      <c r="G1141" s="62"/>
      <c r="H1141" s="62"/>
      <c r="I1141" s="62"/>
      <c r="J1141" s="62"/>
      <c r="K1141" s="62"/>
      <c r="L1141" s="62"/>
      <c r="M1141" s="62"/>
      <c r="N1141" s="62"/>
      <c r="O1141" s="62"/>
      <c r="P1141" s="62"/>
      <c r="Q1141" s="62"/>
      <c r="R1141" s="64"/>
      <c r="S1141" s="62"/>
      <c r="T1141" s="5"/>
    </row>
    <row r="1142" spans="1:20" s="67" customFormat="1" x14ac:dyDescent="0.2">
      <c r="A1142" s="274"/>
      <c r="B1142" s="274"/>
      <c r="C1142" s="62"/>
      <c r="D1142" s="62"/>
      <c r="E1142" s="62"/>
      <c r="F1142" s="63"/>
      <c r="G1142" s="62"/>
      <c r="H1142" s="62"/>
      <c r="I1142" s="62"/>
      <c r="J1142" s="62"/>
      <c r="K1142" s="62"/>
      <c r="L1142" s="62"/>
      <c r="M1142" s="62"/>
      <c r="N1142" s="62"/>
      <c r="O1142" s="62"/>
      <c r="P1142" s="62"/>
      <c r="Q1142" s="62"/>
      <c r="R1142" s="64"/>
      <c r="S1142" s="62"/>
      <c r="T1142" s="5"/>
    </row>
    <row r="1143" spans="1:20" s="67" customFormat="1" x14ac:dyDescent="0.2">
      <c r="A1143" s="274"/>
      <c r="B1143" s="274"/>
      <c r="C1143" s="62"/>
      <c r="D1143" s="62"/>
      <c r="E1143" s="62"/>
      <c r="F1143" s="63"/>
      <c r="G1143" s="62"/>
      <c r="H1143" s="62"/>
      <c r="I1143" s="62"/>
      <c r="J1143" s="62"/>
      <c r="K1143" s="62"/>
      <c r="L1143" s="62"/>
      <c r="M1143" s="62"/>
      <c r="N1143" s="62"/>
      <c r="O1143" s="62"/>
      <c r="P1143" s="62"/>
      <c r="Q1143" s="62"/>
      <c r="R1143" s="64"/>
      <c r="S1143" s="62"/>
      <c r="T1143" s="5"/>
    </row>
    <row r="1144" spans="1:20" s="67" customFormat="1" x14ac:dyDescent="0.2">
      <c r="A1144" s="274"/>
      <c r="B1144" s="274"/>
      <c r="C1144" s="62"/>
      <c r="D1144" s="62"/>
      <c r="E1144" s="62"/>
      <c r="F1144" s="63"/>
      <c r="G1144" s="62"/>
      <c r="H1144" s="62"/>
      <c r="I1144" s="62"/>
      <c r="J1144" s="62"/>
      <c r="K1144" s="62"/>
      <c r="L1144" s="62"/>
      <c r="M1144" s="62"/>
      <c r="N1144" s="62"/>
      <c r="O1144" s="62"/>
      <c r="P1144" s="62"/>
      <c r="Q1144" s="62"/>
      <c r="R1144" s="64"/>
      <c r="S1144" s="62"/>
      <c r="T1144" s="5"/>
    </row>
    <row r="1145" spans="1:20" s="67" customFormat="1" x14ac:dyDescent="0.2">
      <c r="A1145" s="274"/>
      <c r="B1145" s="274"/>
      <c r="C1145" s="62"/>
      <c r="D1145" s="62"/>
      <c r="E1145" s="62"/>
      <c r="F1145" s="63"/>
      <c r="G1145" s="62"/>
      <c r="H1145" s="62"/>
      <c r="I1145" s="62"/>
      <c r="J1145" s="62"/>
      <c r="K1145" s="62"/>
      <c r="L1145" s="62"/>
      <c r="M1145" s="62"/>
      <c r="N1145" s="62"/>
      <c r="O1145" s="62"/>
      <c r="P1145" s="62"/>
      <c r="Q1145" s="62"/>
      <c r="R1145" s="64"/>
      <c r="S1145" s="62"/>
      <c r="T1145" s="5"/>
    </row>
    <row r="1146" spans="1:20" s="67" customFormat="1" x14ac:dyDescent="0.2">
      <c r="A1146" s="274"/>
      <c r="B1146" s="274"/>
      <c r="C1146" s="62"/>
      <c r="D1146" s="62"/>
      <c r="E1146" s="62"/>
      <c r="F1146" s="63"/>
      <c r="G1146" s="62"/>
      <c r="H1146" s="62"/>
      <c r="I1146" s="62"/>
      <c r="J1146" s="62"/>
      <c r="K1146" s="62"/>
      <c r="L1146" s="62"/>
      <c r="M1146" s="62"/>
      <c r="N1146" s="62"/>
      <c r="O1146" s="62"/>
      <c r="P1146" s="62"/>
      <c r="Q1146" s="62"/>
      <c r="R1146" s="64"/>
      <c r="S1146" s="62"/>
      <c r="T1146" s="5"/>
    </row>
    <row r="1147" spans="1:20" s="67" customFormat="1" x14ac:dyDescent="0.2">
      <c r="A1147" s="274"/>
      <c r="B1147" s="274"/>
      <c r="C1147" s="62"/>
      <c r="D1147" s="62"/>
      <c r="E1147" s="62"/>
      <c r="F1147" s="63"/>
      <c r="G1147" s="62"/>
      <c r="H1147" s="62"/>
      <c r="I1147" s="62"/>
      <c r="J1147" s="62"/>
      <c r="K1147" s="62"/>
      <c r="L1147" s="62"/>
      <c r="M1147" s="62"/>
      <c r="N1147" s="62"/>
      <c r="O1147" s="62"/>
      <c r="P1147" s="62"/>
      <c r="Q1147" s="62"/>
      <c r="R1147" s="64"/>
      <c r="S1147" s="62"/>
      <c r="T1147" s="5"/>
    </row>
    <row r="1148" spans="1:20" s="67" customFormat="1" x14ac:dyDescent="0.2">
      <c r="A1148" s="274"/>
      <c r="B1148" s="274"/>
      <c r="C1148" s="62"/>
      <c r="D1148" s="62"/>
      <c r="E1148" s="62"/>
      <c r="F1148" s="63"/>
      <c r="G1148" s="62"/>
      <c r="H1148" s="62"/>
      <c r="I1148" s="62"/>
      <c r="J1148" s="62"/>
      <c r="K1148" s="62"/>
      <c r="L1148" s="62"/>
      <c r="M1148" s="62"/>
      <c r="N1148" s="62"/>
      <c r="O1148" s="62"/>
      <c r="P1148" s="62"/>
      <c r="Q1148" s="62"/>
      <c r="R1148" s="64"/>
      <c r="S1148" s="62"/>
      <c r="T1148" s="5"/>
    </row>
    <row r="1149" spans="1:20" s="67" customFormat="1" x14ac:dyDescent="0.2">
      <c r="A1149" s="274"/>
      <c r="B1149" s="274"/>
      <c r="C1149" s="62"/>
      <c r="D1149" s="62"/>
      <c r="E1149" s="62"/>
      <c r="F1149" s="63"/>
      <c r="G1149" s="62"/>
      <c r="H1149" s="62"/>
      <c r="I1149" s="62"/>
      <c r="J1149" s="62"/>
      <c r="K1149" s="62"/>
      <c r="L1149" s="62"/>
      <c r="M1149" s="62"/>
      <c r="N1149" s="62"/>
      <c r="O1149" s="62"/>
      <c r="P1149" s="62"/>
      <c r="Q1149" s="62"/>
      <c r="R1149" s="64"/>
      <c r="S1149" s="62"/>
      <c r="T1149" s="5"/>
    </row>
    <row r="1150" spans="1:20" s="67" customFormat="1" x14ac:dyDescent="0.2">
      <c r="A1150" s="274"/>
      <c r="B1150" s="274"/>
      <c r="C1150" s="62"/>
      <c r="D1150" s="62"/>
      <c r="E1150" s="62"/>
      <c r="F1150" s="63"/>
      <c r="G1150" s="62"/>
      <c r="H1150" s="62"/>
      <c r="I1150" s="62"/>
      <c r="J1150" s="62"/>
      <c r="K1150" s="62"/>
      <c r="L1150" s="62"/>
      <c r="M1150" s="62"/>
      <c r="N1150" s="62"/>
      <c r="O1150" s="62"/>
      <c r="P1150" s="62"/>
      <c r="Q1150" s="62"/>
      <c r="R1150" s="64"/>
      <c r="S1150" s="62"/>
      <c r="T1150" s="5"/>
    </row>
    <row r="1151" spans="1:20" s="67" customFormat="1" x14ac:dyDescent="0.2">
      <c r="A1151" s="274"/>
      <c r="B1151" s="274"/>
      <c r="C1151" s="62"/>
      <c r="D1151" s="62"/>
      <c r="E1151" s="62"/>
      <c r="F1151" s="63"/>
      <c r="G1151" s="62"/>
      <c r="H1151" s="62"/>
      <c r="I1151" s="62"/>
      <c r="J1151" s="62"/>
      <c r="K1151" s="62"/>
      <c r="L1151" s="62"/>
      <c r="M1151" s="62"/>
      <c r="N1151" s="62"/>
      <c r="O1151" s="62"/>
      <c r="P1151" s="62"/>
      <c r="Q1151" s="62"/>
      <c r="R1151" s="64"/>
      <c r="S1151" s="62"/>
      <c r="T1151" s="5"/>
    </row>
    <row r="1152" spans="1:20" s="67" customFormat="1" x14ac:dyDescent="0.2">
      <c r="A1152" s="274"/>
      <c r="B1152" s="274"/>
      <c r="C1152" s="62"/>
      <c r="D1152" s="62"/>
      <c r="E1152" s="62"/>
      <c r="F1152" s="63"/>
      <c r="G1152" s="62"/>
      <c r="H1152" s="62"/>
      <c r="I1152" s="62"/>
      <c r="J1152" s="62"/>
      <c r="K1152" s="62"/>
      <c r="L1152" s="62"/>
      <c r="M1152" s="62"/>
      <c r="N1152" s="62"/>
      <c r="O1152" s="62"/>
      <c r="P1152" s="62"/>
      <c r="Q1152" s="62"/>
      <c r="R1152" s="64"/>
      <c r="S1152" s="62"/>
      <c r="T1152" s="5"/>
    </row>
    <row r="1153" spans="1:20" s="67" customFormat="1" x14ac:dyDescent="0.2">
      <c r="A1153" s="274"/>
      <c r="B1153" s="274"/>
      <c r="C1153" s="62"/>
      <c r="D1153" s="62"/>
      <c r="E1153" s="62"/>
      <c r="F1153" s="63"/>
      <c r="G1153" s="62"/>
      <c r="H1153" s="62"/>
      <c r="I1153" s="62"/>
      <c r="J1153" s="62"/>
      <c r="K1153" s="62"/>
      <c r="L1153" s="62"/>
      <c r="M1153" s="62"/>
      <c r="N1153" s="62"/>
      <c r="O1153" s="62"/>
      <c r="P1153" s="62"/>
      <c r="Q1153" s="62"/>
      <c r="R1153" s="64"/>
      <c r="S1153" s="62"/>
      <c r="T1153" s="5"/>
    </row>
    <row r="1154" spans="1:20" s="67" customFormat="1" x14ac:dyDescent="0.2">
      <c r="A1154" s="274"/>
      <c r="B1154" s="274"/>
      <c r="C1154" s="62"/>
      <c r="D1154" s="62"/>
      <c r="E1154" s="62"/>
      <c r="F1154" s="63"/>
      <c r="G1154" s="62"/>
      <c r="H1154" s="62"/>
      <c r="I1154" s="62"/>
      <c r="J1154" s="62"/>
      <c r="K1154" s="62"/>
      <c r="L1154" s="62"/>
      <c r="M1154" s="62"/>
      <c r="N1154" s="62"/>
      <c r="O1154" s="62"/>
      <c r="P1154" s="62"/>
      <c r="Q1154" s="62"/>
      <c r="R1154" s="64"/>
      <c r="S1154" s="62"/>
      <c r="T1154" s="5"/>
    </row>
    <row r="1155" spans="1:20" s="67" customFormat="1" x14ac:dyDescent="0.2">
      <c r="A1155" s="274"/>
      <c r="B1155" s="274"/>
      <c r="C1155" s="62"/>
      <c r="D1155" s="62"/>
      <c r="E1155" s="62"/>
      <c r="F1155" s="63"/>
      <c r="G1155" s="62"/>
      <c r="H1155" s="62"/>
      <c r="I1155" s="62"/>
      <c r="J1155" s="62"/>
      <c r="K1155" s="62"/>
      <c r="L1155" s="62"/>
      <c r="M1155" s="62"/>
      <c r="N1155" s="62"/>
      <c r="O1155" s="62"/>
      <c r="P1155" s="62"/>
      <c r="Q1155" s="62"/>
      <c r="R1155" s="64"/>
      <c r="S1155" s="62"/>
      <c r="T1155" s="5"/>
    </row>
    <row r="1156" spans="1:20" s="67" customFormat="1" x14ac:dyDescent="0.2">
      <c r="A1156" s="274"/>
      <c r="B1156" s="274"/>
      <c r="C1156" s="62"/>
      <c r="D1156" s="62"/>
      <c r="E1156" s="62"/>
      <c r="F1156" s="63"/>
      <c r="G1156" s="62"/>
      <c r="H1156" s="62"/>
      <c r="I1156" s="62"/>
      <c r="J1156" s="62"/>
      <c r="K1156" s="62"/>
      <c r="L1156" s="62"/>
      <c r="M1156" s="62"/>
      <c r="N1156" s="62"/>
      <c r="O1156" s="62"/>
      <c r="P1156" s="62"/>
      <c r="Q1156" s="62"/>
      <c r="R1156" s="64"/>
      <c r="S1156" s="62"/>
      <c r="T1156" s="5"/>
    </row>
    <row r="1157" spans="1:20" s="67" customFormat="1" x14ac:dyDescent="0.2">
      <c r="A1157" s="274"/>
      <c r="B1157" s="274"/>
      <c r="C1157" s="62"/>
      <c r="D1157" s="62"/>
      <c r="E1157" s="62"/>
      <c r="F1157" s="63"/>
      <c r="G1157" s="62"/>
      <c r="H1157" s="62"/>
      <c r="I1157" s="62"/>
      <c r="J1157" s="62"/>
      <c r="K1157" s="62"/>
      <c r="L1157" s="62"/>
      <c r="M1157" s="62"/>
      <c r="N1157" s="62"/>
      <c r="O1157" s="62"/>
      <c r="P1157" s="62"/>
      <c r="Q1157" s="62"/>
      <c r="R1157" s="64"/>
      <c r="S1157" s="62"/>
      <c r="T1157" s="5"/>
    </row>
    <row r="1158" spans="1:20" s="67" customFormat="1" x14ac:dyDescent="0.2">
      <c r="A1158" s="274"/>
      <c r="B1158" s="274"/>
      <c r="C1158" s="62"/>
      <c r="D1158" s="62"/>
      <c r="E1158" s="62"/>
      <c r="F1158" s="63"/>
      <c r="G1158" s="62"/>
      <c r="H1158" s="62"/>
      <c r="I1158" s="62"/>
      <c r="J1158" s="62"/>
      <c r="K1158" s="62"/>
      <c r="L1158" s="62"/>
      <c r="M1158" s="62"/>
      <c r="N1158" s="62"/>
      <c r="O1158" s="62"/>
      <c r="P1158" s="62"/>
      <c r="Q1158" s="62"/>
      <c r="R1158" s="64"/>
      <c r="S1158" s="62"/>
      <c r="T1158" s="5"/>
    </row>
    <row r="1159" spans="1:20" s="67" customFormat="1" x14ac:dyDescent="0.2">
      <c r="A1159" s="274"/>
      <c r="B1159" s="274"/>
      <c r="C1159" s="62"/>
      <c r="D1159" s="62"/>
      <c r="E1159" s="62"/>
      <c r="F1159" s="63"/>
      <c r="G1159" s="62"/>
      <c r="H1159" s="62"/>
      <c r="I1159" s="62"/>
      <c r="J1159" s="62"/>
      <c r="K1159" s="62"/>
      <c r="L1159" s="62"/>
      <c r="M1159" s="62"/>
      <c r="N1159" s="62"/>
      <c r="O1159" s="62"/>
      <c r="P1159" s="62"/>
      <c r="Q1159" s="62"/>
      <c r="R1159" s="64"/>
      <c r="S1159" s="62"/>
      <c r="T1159" s="5"/>
    </row>
    <row r="1160" spans="1:20" s="67" customFormat="1" x14ac:dyDescent="0.2">
      <c r="A1160" s="274"/>
      <c r="B1160" s="274"/>
      <c r="C1160" s="62"/>
      <c r="D1160" s="62"/>
      <c r="E1160" s="62"/>
      <c r="F1160" s="63"/>
      <c r="G1160" s="62"/>
      <c r="H1160" s="62"/>
      <c r="I1160" s="62"/>
      <c r="J1160" s="62"/>
      <c r="K1160" s="62"/>
      <c r="L1160" s="62"/>
      <c r="M1160" s="62"/>
      <c r="N1160" s="62"/>
      <c r="O1160" s="62"/>
      <c r="P1160" s="62"/>
      <c r="Q1160" s="62"/>
      <c r="R1160" s="64"/>
      <c r="S1160" s="62"/>
      <c r="T1160" s="5"/>
    </row>
    <row r="1161" spans="1:20" s="67" customFormat="1" x14ac:dyDescent="0.2">
      <c r="A1161" s="274"/>
      <c r="B1161" s="274"/>
      <c r="C1161" s="62"/>
      <c r="D1161" s="62"/>
      <c r="E1161" s="62"/>
      <c r="F1161" s="63"/>
      <c r="G1161" s="62"/>
      <c r="H1161" s="62"/>
      <c r="I1161" s="62"/>
      <c r="J1161" s="62"/>
      <c r="K1161" s="62"/>
      <c r="L1161" s="62"/>
      <c r="M1161" s="62"/>
      <c r="N1161" s="62"/>
      <c r="O1161" s="62"/>
      <c r="P1161" s="62"/>
      <c r="Q1161" s="62"/>
      <c r="R1161" s="64"/>
      <c r="S1161" s="62"/>
      <c r="T1161" s="5"/>
    </row>
    <row r="1162" spans="1:20" s="67" customFormat="1" x14ac:dyDescent="0.2">
      <c r="A1162" s="274"/>
      <c r="B1162" s="274"/>
      <c r="C1162" s="62"/>
      <c r="D1162" s="62"/>
      <c r="E1162" s="62"/>
      <c r="F1162" s="63"/>
      <c r="G1162" s="62"/>
      <c r="H1162" s="62"/>
      <c r="I1162" s="62"/>
      <c r="J1162" s="62"/>
      <c r="K1162" s="62"/>
      <c r="L1162" s="62"/>
      <c r="M1162" s="62"/>
      <c r="N1162" s="62"/>
      <c r="O1162" s="62"/>
      <c r="P1162" s="62"/>
      <c r="Q1162" s="62"/>
      <c r="R1162" s="64"/>
      <c r="S1162" s="62"/>
      <c r="T1162" s="5"/>
    </row>
    <row r="1163" spans="1:20" s="67" customFormat="1" x14ac:dyDescent="0.2">
      <c r="A1163" s="274"/>
      <c r="B1163" s="274"/>
      <c r="C1163" s="62"/>
      <c r="D1163" s="62"/>
      <c r="E1163" s="62"/>
      <c r="F1163" s="63"/>
      <c r="G1163" s="62"/>
      <c r="H1163" s="62"/>
      <c r="I1163" s="62"/>
      <c r="J1163" s="62"/>
      <c r="K1163" s="62"/>
      <c r="L1163" s="62"/>
      <c r="M1163" s="62"/>
      <c r="N1163" s="62"/>
      <c r="O1163" s="62"/>
      <c r="P1163" s="62"/>
      <c r="Q1163" s="62"/>
      <c r="R1163" s="64"/>
      <c r="S1163" s="62"/>
      <c r="T1163" s="5"/>
    </row>
    <row r="1164" spans="1:20" s="67" customFormat="1" x14ac:dyDescent="0.2">
      <c r="A1164" s="274"/>
      <c r="B1164" s="274"/>
      <c r="C1164" s="62"/>
      <c r="D1164" s="62"/>
      <c r="E1164" s="62"/>
      <c r="F1164" s="63"/>
      <c r="G1164" s="62"/>
      <c r="H1164" s="62"/>
      <c r="I1164" s="62"/>
      <c r="J1164" s="62"/>
      <c r="K1164" s="62"/>
      <c r="L1164" s="62"/>
      <c r="M1164" s="62"/>
      <c r="N1164" s="62"/>
      <c r="O1164" s="62"/>
      <c r="P1164" s="62"/>
      <c r="Q1164" s="62"/>
      <c r="R1164" s="64"/>
      <c r="S1164" s="62"/>
      <c r="T1164" s="5"/>
    </row>
    <row r="1165" spans="1:20" s="67" customFormat="1" x14ac:dyDescent="0.2">
      <c r="A1165" s="274"/>
      <c r="B1165" s="274"/>
      <c r="C1165" s="62"/>
      <c r="D1165" s="62"/>
      <c r="E1165" s="62"/>
      <c r="F1165" s="63"/>
      <c r="G1165" s="62"/>
      <c r="H1165" s="62"/>
      <c r="I1165" s="62"/>
      <c r="J1165" s="62"/>
      <c r="K1165" s="62"/>
      <c r="L1165" s="62"/>
      <c r="M1165" s="62"/>
      <c r="N1165" s="62"/>
      <c r="O1165" s="62"/>
      <c r="P1165" s="62"/>
      <c r="Q1165" s="62"/>
      <c r="R1165" s="64"/>
      <c r="S1165" s="62"/>
      <c r="T1165" s="5"/>
    </row>
    <row r="1166" spans="1:20" s="67" customFormat="1" x14ac:dyDescent="0.2">
      <c r="A1166" s="274"/>
      <c r="B1166" s="274"/>
      <c r="C1166" s="62"/>
      <c r="D1166" s="62"/>
      <c r="E1166" s="62"/>
      <c r="F1166" s="63"/>
      <c r="G1166" s="62"/>
      <c r="H1166" s="62"/>
      <c r="I1166" s="62"/>
      <c r="J1166" s="62"/>
      <c r="K1166" s="62"/>
      <c r="L1166" s="62"/>
      <c r="M1166" s="62"/>
      <c r="N1166" s="62"/>
      <c r="O1166" s="62"/>
      <c r="P1166" s="62"/>
      <c r="Q1166" s="62"/>
      <c r="R1166" s="64"/>
      <c r="S1166" s="62"/>
      <c r="T1166" s="5"/>
    </row>
    <row r="1167" spans="1:20" s="67" customFormat="1" x14ac:dyDescent="0.2">
      <c r="A1167" s="274"/>
      <c r="B1167" s="274"/>
      <c r="C1167" s="62"/>
      <c r="D1167" s="62"/>
      <c r="E1167" s="62"/>
      <c r="F1167" s="63"/>
      <c r="G1167" s="62"/>
      <c r="H1167" s="62"/>
      <c r="I1167" s="62"/>
      <c r="J1167" s="62"/>
      <c r="K1167" s="62"/>
      <c r="L1167" s="62"/>
      <c r="M1167" s="62"/>
      <c r="N1167" s="62"/>
      <c r="O1167" s="62"/>
      <c r="P1167" s="62"/>
      <c r="Q1167" s="62"/>
      <c r="R1167" s="64"/>
      <c r="S1167" s="62"/>
      <c r="T1167" s="5"/>
    </row>
    <row r="1168" spans="1:20" s="67" customFormat="1" x14ac:dyDescent="0.2">
      <c r="A1168" s="274"/>
      <c r="B1168" s="274"/>
      <c r="C1168" s="62"/>
      <c r="D1168" s="62"/>
      <c r="E1168" s="62"/>
      <c r="F1168" s="63"/>
      <c r="G1168" s="62"/>
      <c r="H1168" s="62"/>
      <c r="I1168" s="62"/>
      <c r="J1168" s="62"/>
      <c r="K1168" s="62"/>
      <c r="L1168" s="62"/>
      <c r="M1168" s="62"/>
      <c r="N1168" s="62"/>
      <c r="O1168" s="62"/>
      <c r="P1168" s="62"/>
      <c r="Q1168" s="62"/>
      <c r="R1168" s="64"/>
      <c r="S1168" s="62"/>
      <c r="T1168" s="5"/>
    </row>
    <row r="1169" spans="1:20" s="67" customFormat="1" x14ac:dyDescent="0.2">
      <c r="A1169" s="274"/>
      <c r="B1169" s="274"/>
      <c r="C1169" s="62"/>
      <c r="D1169" s="62"/>
      <c r="E1169" s="62"/>
      <c r="F1169" s="63"/>
      <c r="G1169" s="62"/>
      <c r="H1169" s="62"/>
      <c r="I1169" s="62"/>
      <c r="J1169" s="62"/>
      <c r="K1169" s="62"/>
      <c r="L1169" s="62"/>
      <c r="M1169" s="62"/>
      <c r="N1169" s="62"/>
      <c r="O1169" s="62"/>
      <c r="P1169" s="62"/>
      <c r="Q1169" s="62"/>
      <c r="R1169" s="64"/>
      <c r="S1169" s="62"/>
      <c r="T1169" s="5"/>
    </row>
    <row r="1170" spans="1:20" s="67" customFormat="1" x14ac:dyDescent="0.2">
      <c r="A1170" s="274"/>
      <c r="B1170" s="274"/>
      <c r="C1170" s="62"/>
      <c r="D1170" s="62"/>
      <c r="E1170" s="62"/>
      <c r="F1170" s="63"/>
      <c r="G1170" s="62"/>
      <c r="H1170" s="62"/>
      <c r="I1170" s="62"/>
      <c r="J1170" s="62"/>
      <c r="K1170" s="62"/>
      <c r="L1170" s="62"/>
      <c r="M1170" s="62"/>
      <c r="N1170" s="62"/>
      <c r="O1170" s="62"/>
      <c r="P1170" s="62"/>
      <c r="Q1170" s="62"/>
      <c r="R1170" s="64"/>
      <c r="S1170" s="62"/>
      <c r="T1170" s="5"/>
    </row>
    <row r="1171" spans="1:20" s="67" customFormat="1" x14ac:dyDescent="0.2">
      <c r="A1171" s="274"/>
      <c r="B1171" s="274"/>
      <c r="C1171" s="62"/>
      <c r="D1171" s="62"/>
      <c r="E1171" s="62"/>
      <c r="F1171" s="63"/>
      <c r="G1171" s="62"/>
      <c r="H1171" s="62"/>
      <c r="I1171" s="62"/>
      <c r="J1171" s="62"/>
      <c r="K1171" s="62"/>
      <c r="L1171" s="62"/>
      <c r="M1171" s="62"/>
      <c r="N1171" s="62"/>
      <c r="O1171" s="62"/>
      <c r="P1171" s="62"/>
      <c r="Q1171" s="62"/>
      <c r="R1171" s="64"/>
      <c r="S1171" s="62"/>
      <c r="T1171" s="5"/>
    </row>
    <row r="1172" spans="1:20" s="67" customFormat="1" x14ac:dyDescent="0.2">
      <c r="A1172" s="274"/>
      <c r="B1172" s="274"/>
      <c r="C1172" s="62"/>
      <c r="D1172" s="62"/>
      <c r="E1172" s="62"/>
      <c r="F1172" s="63"/>
      <c r="G1172" s="62"/>
      <c r="H1172" s="62"/>
      <c r="I1172" s="62"/>
      <c r="J1172" s="62"/>
      <c r="K1172" s="62"/>
      <c r="L1172" s="62"/>
      <c r="M1172" s="62"/>
      <c r="N1172" s="62"/>
      <c r="O1172" s="62"/>
      <c r="P1172" s="62"/>
      <c r="Q1172" s="62"/>
      <c r="R1172" s="64"/>
      <c r="S1172" s="62"/>
      <c r="T1172" s="5"/>
    </row>
    <row r="1173" spans="1:20" s="67" customFormat="1" x14ac:dyDescent="0.2">
      <c r="A1173" s="274"/>
      <c r="B1173" s="274"/>
      <c r="C1173" s="62"/>
      <c r="D1173" s="62"/>
      <c r="E1173" s="62"/>
      <c r="F1173" s="63"/>
      <c r="G1173" s="62"/>
      <c r="H1173" s="62"/>
      <c r="I1173" s="62"/>
      <c r="J1173" s="62"/>
      <c r="K1173" s="62"/>
      <c r="L1173" s="62"/>
      <c r="M1173" s="62"/>
      <c r="N1173" s="62"/>
      <c r="O1173" s="62"/>
      <c r="P1173" s="62"/>
      <c r="Q1173" s="62"/>
      <c r="R1173" s="64"/>
      <c r="S1173" s="62"/>
      <c r="T1173" s="5"/>
    </row>
    <row r="1174" spans="1:20" s="67" customFormat="1" x14ac:dyDescent="0.2">
      <c r="A1174" s="274"/>
      <c r="B1174" s="274"/>
      <c r="C1174" s="62"/>
      <c r="D1174" s="62"/>
      <c r="E1174" s="62"/>
      <c r="F1174" s="63"/>
      <c r="G1174" s="62"/>
      <c r="H1174" s="62"/>
      <c r="I1174" s="62"/>
      <c r="J1174" s="62"/>
      <c r="K1174" s="62"/>
      <c r="L1174" s="62"/>
      <c r="M1174" s="62"/>
      <c r="N1174" s="62"/>
      <c r="O1174" s="62"/>
      <c r="P1174" s="62"/>
      <c r="Q1174" s="62"/>
      <c r="R1174" s="64"/>
      <c r="S1174" s="62"/>
      <c r="T1174" s="5"/>
    </row>
    <row r="1175" spans="1:20" s="67" customFormat="1" x14ac:dyDescent="0.2">
      <c r="A1175" s="274"/>
      <c r="B1175" s="274"/>
      <c r="C1175" s="62"/>
      <c r="D1175" s="62"/>
      <c r="E1175" s="62"/>
      <c r="F1175" s="63"/>
      <c r="G1175" s="62"/>
      <c r="H1175" s="62"/>
      <c r="I1175" s="62"/>
      <c r="J1175" s="62"/>
      <c r="K1175" s="62"/>
      <c r="L1175" s="62"/>
      <c r="M1175" s="62"/>
      <c r="N1175" s="62"/>
      <c r="O1175" s="62"/>
      <c r="P1175" s="62"/>
      <c r="Q1175" s="62"/>
      <c r="R1175" s="64"/>
      <c r="S1175" s="62"/>
      <c r="T1175" s="5"/>
    </row>
    <row r="1176" spans="1:20" s="67" customFormat="1" x14ac:dyDescent="0.2">
      <c r="A1176" s="274"/>
      <c r="B1176" s="274"/>
      <c r="C1176" s="62"/>
      <c r="D1176" s="62"/>
      <c r="E1176" s="62"/>
      <c r="F1176" s="63"/>
      <c r="G1176" s="62"/>
      <c r="H1176" s="62"/>
      <c r="I1176" s="62"/>
      <c r="J1176" s="62"/>
      <c r="K1176" s="62"/>
      <c r="L1176" s="62"/>
      <c r="M1176" s="62"/>
      <c r="N1176" s="62"/>
      <c r="O1176" s="62"/>
      <c r="P1176" s="62"/>
      <c r="Q1176" s="62"/>
      <c r="R1176" s="64"/>
      <c r="S1176" s="62"/>
      <c r="T1176" s="5"/>
    </row>
    <row r="1177" spans="1:20" s="67" customFormat="1" x14ac:dyDescent="0.2">
      <c r="A1177" s="274"/>
      <c r="B1177" s="274"/>
      <c r="C1177" s="62"/>
      <c r="D1177" s="62"/>
      <c r="E1177" s="62"/>
      <c r="F1177" s="63"/>
      <c r="G1177" s="62"/>
      <c r="H1177" s="62"/>
      <c r="I1177" s="62"/>
      <c r="J1177" s="62"/>
      <c r="K1177" s="62"/>
      <c r="L1177" s="62"/>
      <c r="M1177" s="62"/>
      <c r="N1177" s="62"/>
      <c r="O1177" s="62"/>
      <c r="P1177" s="62"/>
      <c r="Q1177" s="62"/>
      <c r="R1177" s="64"/>
      <c r="S1177" s="62"/>
      <c r="T1177" s="5"/>
    </row>
    <row r="1178" spans="1:20" s="67" customFormat="1" x14ac:dyDescent="0.2">
      <c r="A1178" s="274"/>
      <c r="B1178" s="274"/>
      <c r="C1178" s="62"/>
      <c r="D1178" s="62"/>
      <c r="E1178" s="62"/>
      <c r="F1178" s="63"/>
      <c r="G1178" s="62"/>
      <c r="H1178" s="62"/>
      <c r="I1178" s="62"/>
      <c r="J1178" s="62"/>
      <c r="K1178" s="62"/>
      <c r="L1178" s="62"/>
      <c r="M1178" s="62"/>
      <c r="N1178" s="62"/>
      <c r="O1178" s="62"/>
      <c r="P1178" s="62"/>
      <c r="Q1178" s="62"/>
      <c r="R1178" s="64"/>
      <c r="S1178" s="62"/>
      <c r="T1178" s="5"/>
    </row>
    <row r="1179" spans="1:20" s="67" customFormat="1" x14ac:dyDescent="0.2">
      <c r="A1179" s="274"/>
      <c r="B1179" s="274"/>
      <c r="C1179" s="62"/>
      <c r="D1179" s="62"/>
      <c r="E1179" s="62"/>
      <c r="F1179" s="63"/>
      <c r="G1179" s="62"/>
      <c r="H1179" s="62"/>
      <c r="I1179" s="62"/>
      <c r="J1179" s="62"/>
      <c r="K1179" s="62"/>
      <c r="L1179" s="62"/>
      <c r="M1179" s="62"/>
      <c r="N1179" s="62"/>
      <c r="O1179" s="62"/>
      <c r="P1179" s="62"/>
      <c r="Q1179" s="62"/>
      <c r="R1179" s="64"/>
      <c r="S1179" s="62"/>
      <c r="T1179" s="5"/>
    </row>
    <row r="1180" spans="1:20" s="67" customFormat="1" x14ac:dyDescent="0.2">
      <c r="A1180" s="274"/>
      <c r="B1180" s="274"/>
      <c r="C1180" s="62"/>
      <c r="D1180" s="62"/>
      <c r="E1180" s="62"/>
      <c r="F1180" s="63"/>
      <c r="G1180" s="62"/>
      <c r="H1180" s="62"/>
      <c r="I1180" s="62"/>
      <c r="J1180" s="62"/>
      <c r="K1180" s="62"/>
      <c r="L1180" s="62"/>
      <c r="M1180" s="62"/>
      <c r="N1180" s="62"/>
      <c r="O1180" s="62"/>
      <c r="P1180" s="62"/>
      <c r="Q1180" s="62"/>
      <c r="R1180" s="64"/>
      <c r="S1180" s="62"/>
      <c r="T1180" s="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D7180-2775-44B4-BBEC-EE65D266689B}">
  <dimension ref="A1:I115"/>
  <sheetViews>
    <sheetView workbookViewId="0"/>
  </sheetViews>
  <sheetFormatPr defaultRowHeight="15" x14ac:dyDescent="0.2"/>
  <cols>
    <col min="1" max="1" width="9.140625" style="52"/>
    <col min="2" max="2" width="29" style="52" bestFit="1" customWidth="1"/>
    <col min="3" max="3" width="18.7109375" style="52" customWidth="1"/>
    <col min="4" max="4" width="13.7109375" style="52" bestFit="1" customWidth="1"/>
    <col min="5" max="16384" width="9.140625" style="52"/>
  </cols>
  <sheetData>
    <row r="1" spans="1:9" s="59" customFormat="1" ht="15.75" x14ac:dyDescent="0.25">
      <c r="A1" s="329" t="s">
        <v>202</v>
      </c>
      <c r="B1" s="335"/>
      <c r="C1" s="335"/>
      <c r="D1" s="335"/>
      <c r="E1" s="335"/>
      <c r="F1" s="46"/>
      <c r="G1" s="46"/>
      <c r="H1" s="46"/>
      <c r="I1" s="46"/>
    </row>
    <row r="2" spans="1:9" s="59" customFormat="1" ht="15.75" x14ac:dyDescent="0.25">
      <c r="A2" s="329"/>
      <c r="B2" s="326"/>
      <c r="C2" s="326"/>
      <c r="D2" s="326"/>
      <c r="E2" s="326"/>
      <c r="F2" s="46"/>
      <c r="G2" s="46"/>
      <c r="H2" s="46"/>
      <c r="I2" s="46"/>
    </row>
    <row r="3" spans="1:9" s="59" customFormat="1" ht="15.75" x14ac:dyDescent="0.25">
      <c r="A3" s="325"/>
      <c r="B3" s="325"/>
      <c r="D3" s="333"/>
      <c r="E3" s="326"/>
      <c r="F3" s="46"/>
      <c r="G3" s="46"/>
      <c r="H3" s="46"/>
    </row>
    <row r="4" spans="1:9" s="59" customFormat="1" ht="15.75" x14ac:dyDescent="0.25">
      <c r="A4" s="333"/>
      <c r="B4" s="326"/>
      <c r="C4" s="324">
        <v>44813</v>
      </c>
      <c r="D4" s="333"/>
      <c r="E4" s="326"/>
      <c r="F4" s="46"/>
      <c r="G4" s="46"/>
      <c r="H4" s="46"/>
      <c r="I4" s="46"/>
    </row>
    <row r="5" spans="1:9" s="133" customFormat="1" ht="16.5" thickBot="1" x14ac:dyDescent="0.3">
      <c r="A5" s="337" t="s">
        <v>0</v>
      </c>
      <c r="B5" s="338" t="s">
        <v>1</v>
      </c>
      <c r="C5" s="337" t="s">
        <v>1285</v>
      </c>
      <c r="D5" s="158"/>
      <c r="E5" s="323"/>
      <c r="F5" s="336"/>
      <c r="G5" s="336"/>
      <c r="H5" s="336"/>
      <c r="I5" s="336"/>
    </row>
    <row r="6" spans="1:9" x14ac:dyDescent="0.2">
      <c r="A6" s="327">
        <v>1</v>
      </c>
      <c r="B6" s="327" t="s">
        <v>5</v>
      </c>
      <c r="C6" s="328">
        <v>80</v>
      </c>
      <c r="D6" s="331"/>
      <c r="E6" s="332"/>
      <c r="F6" s="327"/>
      <c r="G6" s="327"/>
      <c r="H6" s="327"/>
      <c r="I6" s="327"/>
    </row>
    <row r="7" spans="1:9" x14ac:dyDescent="0.2">
      <c r="A7" s="327">
        <v>2</v>
      </c>
      <c r="B7" s="327" t="s">
        <v>8</v>
      </c>
      <c r="C7" s="328">
        <v>90</v>
      </c>
      <c r="D7" s="331"/>
      <c r="E7" s="332"/>
      <c r="F7" s="327"/>
      <c r="G7" s="327"/>
      <c r="H7" s="327"/>
      <c r="I7" s="327"/>
    </row>
    <row r="8" spans="1:9" x14ac:dyDescent="0.2">
      <c r="A8" s="327">
        <v>3</v>
      </c>
      <c r="B8" s="327" t="s">
        <v>9</v>
      </c>
      <c r="C8" s="328">
        <v>50</v>
      </c>
      <c r="D8" s="331"/>
      <c r="E8" s="332"/>
      <c r="F8" s="327"/>
      <c r="G8" s="327"/>
      <c r="H8" s="327"/>
      <c r="I8" s="327"/>
    </row>
    <row r="9" spans="1:9" x14ac:dyDescent="0.2">
      <c r="A9" s="327">
        <v>4</v>
      </c>
      <c r="B9" s="327" t="s">
        <v>10</v>
      </c>
      <c r="C9" s="328">
        <v>80</v>
      </c>
      <c r="D9" s="331"/>
      <c r="E9" s="332"/>
      <c r="F9" s="327"/>
      <c r="G9" s="327"/>
      <c r="H9" s="327"/>
      <c r="I9" s="327"/>
    </row>
    <row r="10" spans="1:9" x14ac:dyDescent="0.2">
      <c r="A10" s="327">
        <v>5</v>
      </c>
      <c r="B10" s="327" t="s">
        <v>24</v>
      </c>
      <c r="C10" s="328">
        <v>50</v>
      </c>
      <c r="D10" s="331"/>
      <c r="E10" s="332"/>
      <c r="F10" s="327"/>
      <c r="G10" s="327"/>
      <c r="H10" s="327"/>
      <c r="I10" s="327"/>
    </row>
    <row r="11" spans="1:9" x14ac:dyDescent="0.2">
      <c r="A11" s="327">
        <v>6</v>
      </c>
      <c r="B11" s="327" t="s">
        <v>129</v>
      </c>
      <c r="C11" s="328">
        <v>50</v>
      </c>
      <c r="D11" s="331"/>
      <c r="E11" s="332"/>
      <c r="F11" s="327"/>
      <c r="G11" s="327"/>
      <c r="H11" s="327"/>
      <c r="I11" s="327"/>
    </row>
    <row r="12" spans="1:9" x14ac:dyDescent="0.2">
      <c r="A12" s="327">
        <v>7</v>
      </c>
      <c r="B12" s="327" t="s">
        <v>131</v>
      </c>
      <c r="C12" s="328">
        <v>70</v>
      </c>
      <c r="D12" s="331"/>
      <c r="E12" s="332"/>
      <c r="F12" s="327"/>
      <c r="G12" s="327"/>
      <c r="H12" s="327"/>
      <c r="I12" s="327"/>
    </row>
    <row r="13" spans="1:9" x14ac:dyDescent="0.2">
      <c r="A13" s="327">
        <v>8</v>
      </c>
      <c r="B13" s="327" t="s">
        <v>133</v>
      </c>
      <c r="C13" s="328">
        <v>40</v>
      </c>
      <c r="D13" s="331"/>
      <c r="E13" s="332"/>
      <c r="F13" s="327"/>
      <c r="G13" s="327"/>
      <c r="H13" s="327"/>
      <c r="I13" s="327"/>
    </row>
    <row r="14" spans="1:9" x14ac:dyDescent="0.2">
      <c r="A14" s="327">
        <v>9</v>
      </c>
      <c r="B14" s="327" t="s">
        <v>135</v>
      </c>
      <c r="C14" s="328">
        <v>40</v>
      </c>
      <c r="D14" s="331"/>
      <c r="E14" s="332"/>
      <c r="F14" s="327"/>
      <c r="G14" s="327"/>
      <c r="H14" s="327"/>
      <c r="I14" s="327"/>
    </row>
    <row r="15" spans="1:9" x14ac:dyDescent="0.2">
      <c r="A15" s="327">
        <v>10</v>
      </c>
      <c r="B15" s="327" t="s">
        <v>137</v>
      </c>
      <c r="C15" s="328">
        <v>30</v>
      </c>
      <c r="D15" s="331"/>
      <c r="E15" s="332"/>
      <c r="F15" s="327"/>
      <c r="G15" s="327"/>
      <c r="H15" s="327"/>
      <c r="I15" s="327"/>
    </row>
    <row r="16" spans="1:9" x14ac:dyDescent="0.2">
      <c r="A16" s="327">
        <v>11</v>
      </c>
      <c r="B16" s="327" t="s">
        <v>139</v>
      </c>
      <c r="C16" s="328">
        <v>40</v>
      </c>
      <c r="D16" s="331"/>
      <c r="E16" s="332"/>
      <c r="F16" s="327"/>
      <c r="G16" s="327"/>
      <c r="H16" s="327"/>
      <c r="I16" s="327"/>
    </row>
    <row r="17" spans="1:5" x14ac:dyDescent="0.2">
      <c r="A17" s="327">
        <v>12</v>
      </c>
      <c r="B17" s="327" t="s">
        <v>142</v>
      </c>
      <c r="C17" s="328">
        <v>30</v>
      </c>
      <c r="D17" s="331"/>
      <c r="E17" s="332"/>
    </row>
    <row r="18" spans="1:5" x14ac:dyDescent="0.2">
      <c r="A18" s="327">
        <v>13</v>
      </c>
      <c r="B18" s="327" t="s">
        <v>144</v>
      </c>
      <c r="C18" s="328">
        <v>90</v>
      </c>
      <c r="D18" s="331"/>
      <c r="E18" s="332"/>
    </row>
    <row r="19" spans="1:5" x14ac:dyDescent="0.2">
      <c r="A19" s="327">
        <v>14</v>
      </c>
      <c r="B19" s="327" t="s">
        <v>147</v>
      </c>
      <c r="C19" s="328">
        <v>30</v>
      </c>
      <c r="D19" s="331"/>
      <c r="E19" s="334"/>
    </row>
    <row r="20" spans="1:5" x14ac:dyDescent="0.2">
      <c r="A20" s="327">
        <v>15</v>
      </c>
      <c r="B20" s="327" t="s">
        <v>149</v>
      </c>
      <c r="C20" s="328">
        <v>80</v>
      </c>
      <c r="D20" s="331"/>
      <c r="E20" s="332"/>
    </row>
    <row r="21" spans="1:5" x14ac:dyDescent="0.2">
      <c r="A21" s="327">
        <v>16</v>
      </c>
      <c r="B21" s="327" t="s">
        <v>25</v>
      </c>
      <c r="C21" s="328">
        <v>20</v>
      </c>
      <c r="D21" s="331"/>
      <c r="E21" s="332"/>
    </row>
    <row r="22" spans="1:5" x14ac:dyDescent="0.2">
      <c r="A22" s="327">
        <v>17</v>
      </c>
      <c r="B22" s="327" t="s">
        <v>151</v>
      </c>
      <c r="C22" s="328">
        <v>70</v>
      </c>
      <c r="D22" s="331"/>
      <c r="E22" s="332"/>
    </row>
    <row r="23" spans="1:5" x14ac:dyDescent="0.2">
      <c r="A23" s="327">
        <v>18</v>
      </c>
      <c r="B23" s="327" t="s">
        <v>153</v>
      </c>
      <c r="C23" s="328">
        <v>50</v>
      </c>
      <c r="D23" s="331"/>
      <c r="E23" s="332"/>
    </row>
    <row r="24" spans="1:5" x14ac:dyDescent="0.2">
      <c r="A24" s="327">
        <v>19</v>
      </c>
      <c r="B24" s="327" t="s">
        <v>155</v>
      </c>
      <c r="C24" s="328">
        <v>50</v>
      </c>
      <c r="D24" s="331"/>
      <c r="E24" s="332"/>
    </row>
    <row r="25" spans="1:5" x14ac:dyDescent="0.2">
      <c r="A25" s="327">
        <v>20</v>
      </c>
      <c r="B25" s="327" t="s">
        <v>156</v>
      </c>
      <c r="C25" s="328">
        <v>60</v>
      </c>
      <c r="D25" s="331"/>
      <c r="E25" s="334"/>
    </row>
    <row r="26" spans="1:5" x14ac:dyDescent="0.2">
      <c r="A26" s="327">
        <v>21</v>
      </c>
      <c r="B26" s="327" t="s">
        <v>157</v>
      </c>
      <c r="C26" s="328">
        <v>50</v>
      </c>
      <c r="D26" s="331"/>
      <c r="E26" s="332"/>
    </row>
    <row r="27" spans="1:5" x14ac:dyDescent="0.2">
      <c r="A27" s="327">
        <v>22</v>
      </c>
      <c r="B27" s="327" t="s">
        <v>160</v>
      </c>
      <c r="C27" s="175" t="s">
        <v>646</v>
      </c>
      <c r="D27" s="331"/>
      <c r="E27" s="332"/>
    </row>
    <row r="28" spans="1:5" x14ac:dyDescent="0.2">
      <c r="A28" s="327">
        <v>23</v>
      </c>
      <c r="B28" s="327" t="s">
        <v>162</v>
      </c>
      <c r="C28" s="175" t="s">
        <v>646</v>
      </c>
      <c r="D28" s="331"/>
      <c r="E28" s="332"/>
    </row>
    <row r="29" spans="1:5" x14ac:dyDescent="0.2">
      <c r="A29" s="327">
        <v>24</v>
      </c>
      <c r="B29" s="327" t="s">
        <v>13</v>
      </c>
      <c r="C29" s="175" t="s">
        <v>646</v>
      </c>
      <c r="D29" s="331"/>
      <c r="E29" s="332"/>
    </row>
    <row r="30" spans="1:5" x14ac:dyDescent="0.2">
      <c r="A30" s="327">
        <v>25</v>
      </c>
      <c r="B30" s="327" t="s">
        <v>164</v>
      </c>
      <c r="C30" s="328">
        <v>50</v>
      </c>
      <c r="D30" s="331"/>
      <c r="E30" s="332"/>
    </row>
    <row r="31" spans="1:5" x14ac:dyDescent="0.2">
      <c r="A31" s="327">
        <v>26</v>
      </c>
      <c r="B31" s="327" t="s">
        <v>165</v>
      </c>
      <c r="C31" s="328">
        <v>50</v>
      </c>
      <c r="D31" s="331"/>
      <c r="E31" s="332"/>
    </row>
    <row r="32" spans="1:5" x14ac:dyDescent="0.2">
      <c r="A32" s="327">
        <v>27</v>
      </c>
      <c r="B32" s="327" t="s">
        <v>166</v>
      </c>
      <c r="C32" s="328">
        <v>40</v>
      </c>
      <c r="D32" s="331"/>
      <c r="E32" s="332"/>
    </row>
    <row r="33" spans="1:5" x14ac:dyDescent="0.2">
      <c r="A33" s="327">
        <v>28</v>
      </c>
      <c r="B33" s="327" t="s">
        <v>167</v>
      </c>
      <c r="C33" s="328">
        <v>60</v>
      </c>
      <c r="D33" s="331"/>
      <c r="E33" s="332"/>
    </row>
    <row r="34" spans="1:5" x14ac:dyDescent="0.2">
      <c r="A34" s="327">
        <v>29</v>
      </c>
      <c r="B34" s="327" t="s">
        <v>168</v>
      </c>
      <c r="C34" s="328">
        <v>70</v>
      </c>
      <c r="D34" s="331"/>
      <c r="E34" s="332"/>
    </row>
    <row r="35" spans="1:5" x14ac:dyDescent="0.2">
      <c r="A35" s="327">
        <v>30</v>
      </c>
      <c r="B35" s="327" t="s">
        <v>169</v>
      </c>
      <c r="C35" s="328">
        <v>30</v>
      </c>
      <c r="D35" s="331"/>
      <c r="E35" s="332"/>
    </row>
    <row r="36" spans="1:5" x14ac:dyDescent="0.2">
      <c r="A36" s="327">
        <v>31</v>
      </c>
      <c r="B36" s="327" t="s">
        <v>172</v>
      </c>
      <c r="C36" s="328">
        <v>80</v>
      </c>
      <c r="D36" s="331"/>
      <c r="E36" s="332"/>
    </row>
    <row r="37" spans="1:5" x14ac:dyDescent="0.2">
      <c r="A37" s="327">
        <v>32</v>
      </c>
      <c r="B37" s="327" t="s">
        <v>174</v>
      </c>
      <c r="C37" s="328">
        <v>10</v>
      </c>
      <c r="D37" s="331"/>
      <c r="E37" s="332"/>
    </row>
    <row r="38" spans="1:5" x14ac:dyDescent="0.2">
      <c r="A38" s="327">
        <v>33</v>
      </c>
      <c r="B38" s="327" t="s">
        <v>176</v>
      </c>
      <c r="C38" s="328">
        <v>60</v>
      </c>
      <c r="D38" s="331"/>
      <c r="E38" s="332"/>
    </row>
    <row r="39" spans="1:5" x14ac:dyDescent="0.2">
      <c r="A39" s="327">
        <v>34</v>
      </c>
      <c r="B39" s="327" t="s">
        <v>177</v>
      </c>
      <c r="C39" s="328">
        <v>80</v>
      </c>
      <c r="D39" s="331"/>
      <c r="E39" s="332"/>
    </row>
    <row r="40" spans="1:5" x14ac:dyDescent="0.2">
      <c r="A40" s="327">
        <v>35</v>
      </c>
      <c r="B40" s="327" t="s">
        <v>179</v>
      </c>
      <c r="C40" s="328">
        <v>80</v>
      </c>
      <c r="D40" s="331"/>
      <c r="E40" s="332"/>
    </row>
    <row r="41" spans="1:5" x14ac:dyDescent="0.2">
      <c r="A41" s="327">
        <v>36</v>
      </c>
      <c r="B41" s="327" t="s">
        <v>181</v>
      </c>
      <c r="C41" s="328">
        <v>60</v>
      </c>
      <c r="D41" s="331"/>
      <c r="E41" s="332"/>
    </row>
    <row r="42" spans="1:5" x14ac:dyDescent="0.2">
      <c r="A42" s="327">
        <v>37</v>
      </c>
      <c r="B42" s="327" t="s">
        <v>183</v>
      </c>
      <c r="C42" s="328">
        <v>50</v>
      </c>
      <c r="D42" s="331"/>
      <c r="E42" s="332"/>
    </row>
    <row r="43" spans="1:5" x14ac:dyDescent="0.2">
      <c r="A43" s="327">
        <v>38</v>
      </c>
      <c r="B43" s="327" t="s">
        <v>29</v>
      </c>
      <c r="C43" s="328">
        <v>40</v>
      </c>
      <c r="D43" s="331"/>
      <c r="E43" s="332"/>
    </row>
    <row r="44" spans="1:5" x14ac:dyDescent="0.2">
      <c r="A44" s="327">
        <v>39</v>
      </c>
      <c r="B44" s="327" t="s">
        <v>15</v>
      </c>
      <c r="C44" s="328">
        <v>40</v>
      </c>
      <c r="D44" s="331"/>
      <c r="E44" s="332"/>
    </row>
    <row r="45" spans="1:5" x14ac:dyDescent="0.2">
      <c r="A45" s="327">
        <v>40</v>
      </c>
      <c r="B45" s="327" t="s">
        <v>186</v>
      </c>
      <c r="C45" s="328">
        <v>30</v>
      </c>
      <c r="D45" s="331"/>
      <c r="E45" s="332"/>
    </row>
    <row r="46" spans="1:5" x14ac:dyDescent="0.2">
      <c r="A46" s="327">
        <v>41</v>
      </c>
      <c r="B46" s="327" t="s">
        <v>188</v>
      </c>
      <c r="C46" s="328">
        <v>20</v>
      </c>
      <c r="D46" s="331"/>
      <c r="E46" s="332"/>
    </row>
    <row r="47" spans="1:5" x14ac:dyDescent="0.2">
      <c r="A47" s="327">
        <v>42</v>
      </c>
      <c r="B47" s="327" t="s">
        <v>190</v>
      </c>
      <c r="C47" s="328">
        <v>50</v>
      </c>
      <c r="D47" s="331"/>
      <c r="E47" s="332"/>
    </row>
    <row r="48" spans="1:5" x14ac:dyDescent="0.2">
      <c r="A48" s="327">
        <v>43</v>
      </c>
      <c r="B48" s="327" t="s">
        <v>191</v>
      </c>
      <c r="C48" s="328">
        <v>50</v>
      </c>
      <c r="D48" s="331"/>
      <c r="E48" s="332"/>
    </row>
    <row r="49" spans="1:5" x14ac:dyDescent="0.2">
      <c r="A49" s="327">
        <v>44</v>
      </c>
      <c r="B49" s="327" t="s">
        <v>193</v>
      </c>
      <c r="C49" s="328">
        <v>20</v>
      </c>
      <c r="D49" s="331"/>
      <c r="E49" s="332"/>
    </row>
    <row r="50" spans="1:5" s="161" customFormat="1" x14ac:dyDescent="0.2">
      <c r="A50" s="474">
        <v>45</v>
      </c>
      <c r="B50" s="474" t="s">
        <v>195</v>
      </c>
      <c r="C50" s="475">
        <v>60</v>
      </c>
      <c r="D50" s="476"/>
      <c r="E50" s="477"/>
    </row>
    <row r="51" spans="1:5" x14ac:dyDescent="0.2">
      <c r="A51" s="54"/>
      <c r="B51" s="49"/>
      <c r="C51" s="49"/>
      <c r="D51" s="331"/>
      <c r="E51" s="332"/>
    </row>
    <row r="52" spans="1:5" x14ac:dyDescent="0.2">
      <c r="A52" s="54"/>
      <c r="B52" s="49"/>
      <c r="C52" s="418" t="s">
        <v>1283</v>
      </c>
      <c r="D52" s="331"/>
      <c r="E52" s="332"/>
    </row>
    <row r="53" spans="1:5" x14ac:dyDescent="0.2">
      <c r="A53" s="54"/>
      <c r="B53" s="6"/>
      <c r="C53" s="418"/>
      <c r="D53" s="331"/>
      <c r="E53" s="332"/>
    </row>
    <row r="54" spans="1:5" x14ac:dyDescent="0.2">
      <c r="A54" s="54"/>
      <c r="B54" s="6"/>
      <c r="C54" s="418"/>
      <c r="D54" s="331"/>
      <c r="E54" s="332"/>
    </row>
    <row r="55" spans="1:5" x14ac:dyDescent="0.2">
      <c r="A55" s="54"/>
      <c r="B55" s="55"/>
      <c r="C55" s="418"/>
      <c r="D55" s="331"/>
      <c r="E55" s="332"/>
    </row>
    <row r="56" spans="1:5" x14ac:dyDescent="0.2">
      <c r="A56" s="330"/>
      <c r="B56" s="330"/>
      <c r="C56" s="418"/>
      <c r="D56" s="330"/>
      <c r="E56" s="330"/>
    </row>
    <row r="57" spans="1:5" ht="15" customHeight="1" x14ac:dyDescent="0.2">
      <c r="A57" s="330"/>
      <c r="B57" s="330"/>
      <c r="C57" s="418"/>
      <c r="D57" s="339"/>
      <c r="E57" s="330"/>
    </row>
    <row r="58" spans="1:5" x14ac:dyDescent="0.2">
      <c r="A58" s="330"/>
      <c r="B58" s="330"/>
      <c r="C58" s="418"/>
      <c r="D58" s="339"/>
      <c r="E58" s="330"/>
    </row>
    <row r="59" spans="1:5" x14ac:dyDescent="0.2">
      <c r="A59" s="330"/>
      <c r="B59" s="330"/>
      <c r="C59" s="418"/>
      <c r="D59" s="339"/>
      <c r="E59" s="330"/>
    </row>
    <row r="60" spans="1:5" x14ac:dyDescent="0.2">
      <c r="A60" s="330"/>
      <c r="B60" s="330"/>
      <c r="C60" s="419" t="s">
        <v>1284</v>
      </c>
      <c r="D60" s="339"/>
      <c r="E60" s="330"/>
    </row>
    <row r="61" spans="1:5" x14ac:dyDescent="0.2">
      <c r="A61" s="330"/>
      <c r="B61" s="330"/>
      <c r="C61" s="419"/>
      <c r="D61" s="339"/>
      <c r="E61" s="330"/>
    </row>
    <row r="62" spans="1:5" x14ac:dyDescent="0.2">
      <c r="A62" s="330"/>
      <c r="B62" s="330"/>
      <c r="C62" s="330"/>
      <c r="D62" s="339"/>
      <c r="E62" s="330"/>
    </row>
    <row r="63" spans="1:5" x14ac:dyDescent="0.2">
      <c r="A63" s="330"/>
      <c r="B63" s="330"/>
      <c r="C63" s="330"/>
      <c r="D63" s="339"/>
      <c r="E63" s="330"/>
    </row>
    <row r="64" spans="1:5" x14ac:dyDescent="0.2">
      <c r="A64" s="330"/>
      <c r="B64" s="330"/>
      <c r="C64" s="330"/>
      <c r="D64" s="339"/>
      <c r="E64" s="330"/>
    </row>
    <row r="65" spans="1:5" x14ac:dyDescent="0.2">
      <c r="A65" s="330"/>
      <c r="B65" s="330"/>
      <c r="C65" s="330"/>
      <c r="D65" s="339"/>
      <c r="E65" s="330"/>
    </row>
    <row r="66" spans="1:5" ht="12.75" customHeight="1" x14ac:dyDescent="0.2">
      <c r="A66" s="327"/>
      <c r="B66" s="327"/>
      <c r="C66" s="327"/>
      <c r="D66" s="339"/>
      <c r="E66" s="327"/>
    </row>
    <row r="67" spans="1:5" ht="12.75" customHeight="1" x14ac:dyDescent="0.2">
      <c r="A67" s="327"/>
      <c r="B67" s="327"/>
      <c r="C67" s="327"/>
      <c r="D67" s="339"/>
      <c r="E67" s="327"/>
    </row>
    <row r="68" spans="1:5" ht="12.75" customHeight="1" x14ac:dyDescent="0.2">
      <c r="A68" s="327"/>
      <c r="B68" s="327"/>
      <c r="C68" s="327"/>
      <c r="D68" s="339"/>
      <c r="E68" s="327"/>
    </row>
    <row r="69" spans="1:5" ht="12.75" customHeight="1" x14ac:dyDescent="0.2">
      <c r="A69" s="327"/>
      <c r="B69" s="327"/>
      <c r="C69" s="327"/>
      <c r="D69" s="339"/>
      <c r="E69" s="327"/>
    </row>
    <row r="70" spans="1:5" ht="12.75" customHeight="1" x14ac:dyDescent="0.2">
      <c r="A70" s="327"/>
      <c r="B70" s="327"/>
      <c r="C70" s="327"/>
      <c r="D70" s="339"/>
      <c r="E70" s="327"/>
    </row>
    <row r="71" spans="1:5" ht="12.75" customHeight="1" x14ac:dyDescent="0.2">
      <c r="A71" s="327"/>
      <c r="B71" s="327"/>
      <c r="C71" s="327"/>
      <c r="D71" s="339"/>
      <c r="E71" s="327"/>
    </row>
    <row r="72" spans="1:5" ht="12.75" customHeight="1" x14ac:dyDescent="0.2">
      <c r="A72" s="327"/>
      <c r="B72" s="327"/>
      <c r="C72" s="327"/>
      <c r="D72" s="339"/>
      <c r="E72" s="327"/>
    </row>
    <row r="73" spans="1:5" ht="12.75" customHeight="1" x14ac:dyDescent="0.2">
      <c r="A73" s="327"/>
      <c r="B73" s="327"/>
      <c r="C73" s="327"/>
      <c r="D73" s="339"/>
      <c r="E73" s="327"/>
    </row>
    <row r="74" spans="1:5" ht="12.75" customHeight="1" x14ac:dyDescent="0.2">
      <c r="A74" s="327"/>
      <c r="B74" s="327"/>
      <c r="C74" s="327"/>
      <c r="D74" s="339"/>
      <c r="E74" s="327"/>
    </row>
    <row r="75" spans="1:5" ht="12.75" customHeight="1" x14ac:dyDescent="0.2">
      <c r="A75" s="327"/>
      <c r="B75" s="327"/>
      <c r="C75" s="327"/>
      <c r="D75" s="339"/>
      <c r="E75" s="327"/>
    </row>
    <row r="76" spans="1:5" ht="12.75" customHeight="1" x14ac:dyDescent="0.2">
      <c r="A76" s="327"/>
      <c r="B76" s="327"/>
      <c r="C76" s="327"/>
      <c r="D76" s="339"/>
      <c r="E76" s="327"/>
    </row>
    <row r="77" spans="1:5" ht="12.75" customHeight="1" x14ac:dyDescent="0.2">
      <c r="A77" s="327"/>
      <c r="B77" s="327"/>
      <c r="C77" s="327"/>
      <c r="D77" s="339"/>
      <c r="E77" s="327"/>
    </row>
    <row r="78" spans="1:5" ht="12.75" customHeight="1" x14ac:dyDescent="0.2">
      <c r="A78" s="327"/>
      <c r="B78" s="327"/>
      <c r="C78" s="327"/>
      <c r="D78" s="339"/>
      <c r="E78" s="327"/>
    </row>
    <row r="79" spans="1:5" ht="12.75" customHeight="1" x14ac:dyDescent="0.2">
      <c r="A79" s="327"/>
      <c r="B79" s="327"/>
      <c r="C79" s="327"/>
      <c r="D79" s="339"/>
      <c r="E79" s="327"/>
    </row>
    <row r="80" spans="1:5" ht="12.75" customHeight="1" x14ac:dyDescent="0.2">
      <c r="A80" s="327"/>
      <c r="B80" s="327"/>
      <c r="C80" s="327"/>
      <c r="D80" s="339"/>
      <c r="E80" s="327"/>
    </row>
    <row r="81" spans="4:4" ht="12.75" customHeight="1" x14ac:dyDescent="0.2">
      <c r="D81" s="339"/>
    </row>
    <row r="82" spans="4:4" ht="12.75" customHeight="1" x14ac:dyDescent="0.2">
      <c r="D82" s="339"/>
    </row>
    <row r="83" spans="4:4" ht="12.75" customHeight="1" x14ac:dyDescent="0.2">
      <c r="D83" s="339"/>
    </row>
    <row r="84" spans="4:4" ht="12.75" customHeight="1" x14ac:dyDescent="0.2">
      <c r="D84" s="339"/>
    </row>
    <row r="85" spans="4:4" ht="12.75" customHeight="1" x14ac:dyDescent="0.2">
      <c r="D85" s="339"/>
    </row>
    <row r="86" spans="4:4" ht="12.75" customHeight="1" x14ac:dyDescent="0.2">
      <c r="D86" s="339"/>
    </row>
    <row r="87" spans="4:4" ht="12.75" customHeight="1" x14ac:dyDescent="0.2">
      <c r="D87" s="339"/>
    </row>
    <row r="88" spans="4:4" ht="12.75" customHeight="1" x14ac:dyDescent="0.2">
      <c r="D88" s="339"/>
    </row>
    <row r="89" spans="4:4" ht="12.75" customHeight="1" x14ac:dyDescent="0.2">
      <c r="D89" s="339"/>
    </row>
    <row r="90" spans="4:4" ht="12.75" customHeight="1" x14ac:dyDescent="0.2">
      <c r="D90" s="339"/>
    </row>
    <row r="91" spans="4:4" ht="12.75" customHeight="1" x14ac:dyDescent="0.2">
      <c r="D91" s="339"/>
    </row>
    <row r="92" spans="4:4" ht="12.75" customHeight="1" x14ac:dyDescent="0.2">
      <c r="D92" s="339"/>
    </row>
    <row r="93" spans="4:4" ht="12.75" customHeight="1" x14ac:dyDescent="0.2">
      <c r="D93" s="339"/>
    </row>
    <row r="94" spans="4:4" ht="12.75" customHeight="1" x14ac:dyDescent="0.2">
      <c r="D94" s="339"/>
    </row>
    <row r="95" spans="4:4" ht="12.75" customHeight="1" x14ac:dyDescent="0.2">
      <c r="D95" s="339"/>
    </row>
    <row r="96" spans="4:4" ht="12.75" customHeight="1" x14ac:dyDescent="0.2">
      <c r="D96" s="339"/>
    </row>
    <row r="97" spans="4:4" ht="12.75" customHeight="1" x14ac:dyDescent="0.2">
      <c r="D97" s="339"/>
    </row>
    <row r="98" spans="4:4" ht="12.75" customHeight="1" x14ac:dyDescent="0.2">
      <c r="D98" s="339"/>
    </row>
    <row r="99" spans="4:4" ht="12.75" customHeight="1" x14ac:dyDescent="0.2">
      <c r="D99" s="339"/>
    </row>
    <row r="100" spans="4:4" ht="12.75" customHeight="1" x14ac:dyDescent="0.2">
      <c r="D100" s="339"/>
    </row>
    <row r="101" spans="4:4" ht="12.75" customHeight="1" x14ac:dyDescent="0.2">
      <c r="D101" s="339"/>
    </row>
    <row r="102" spans="4:4" ht="12.75" customHeight="1" x14ac:dyDescent="0.2">
      <c r="D102" s="339"/>
    </row>
    <row r="103" spans="4:4" ht="12.75" customHeight="1" x14ac:dyDescent="0.2">
      <c r="D103" s="339"/>
    </row>
    <row r="104" spans="4:4" ht="12.75" customHeight="1" x14ac:dyDescent="0.2">
      <c r="D104" s="339"/>
    </row>
    <row r="105" spans="4:4" ht="12.75" customHeight="1" x14ac:dyDescent="0.2">
      <c r="D105" s="339"/>
    </row>
    <row r="106" spans="4:4" ht="12.75" customHeight="1" x14ac:dyDescent="0.2">
      <c r="D106" s="339"/>
    </row>
    <row r="107" spans="4:4" ht="12.75" customHeight="1" x14ac:dyDescent="0.2">
      <c r="D107" s="339"/>
    </row>
    <row r="108" spans="4:4" ht="12.75" customHeight="1" x14ac:dyDescent="0.2">
      <c r="D108" s="339"/>
    </row>
    <row r="109" spans="4:4" ht="12.75" customHeight="1" x14ac:dyDescent="0.2">
      <c r="D109" s="339"/>
    </row>
    <row r="110" spans="4:4" ht="12.75" customHeight="1" x14ac:dyDescent="0.2">
      <c r="D110" s="339"/>
    </row>
    <row r="111" spans="4:4" ht="12.75" customHeight="1" x14ac:dyDescent="0.2">
      <c r="D111" s="339"/>
    </row>
    <row r="112" spans="4:4" ht="12.75" customHeight="1" x14ac:dyDescent="0.2">
      <c r="D112" s="339"/>
    </row>
    <row r="113" spans="4:4" ht="12.75" customHeight="1" x14ac:dyDescent="0.2">
      <c r="D113" s="339"/>
    </row>
    <row r="114" spans="4:4" ht="12.75" customHeight="1" x14ac:dyDescent="0.2">
      <c r="D114" s="339"/>
    </row>
    <row r="115" spans="4:4" ht="12.75" customHeight="1" x14ac:dyDescent="0.2">
      <c r="D115" s="339"/>
    </row>
  </sheetData>
  <mergeCells count="2">
    <mergeCell ref="C52:C59"/>
    <mergeCell ref="C60:C6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D4159-835D-49AB-BFF8-9A74C023BC08}">
  <sheetPr>
    <pageSetUpPr fitToPage="1"/>
  </sheetPr>
  <dimension ref="A1:K55"/>
  <sheetViews>
    <sheetView workbookViewId="0">
      <selection sqref="A1:I1"/>
    </sheetView>
  </sheetViews>
  <sheetFormatPr defaultColWidth="9.140625" defaultRowHeight="15" x14ac:dyDescent="0.2"/>
  <cols>
    <col min="1" max="1" width="7.42578125" style="3" customWidth="1"/>
    <col min="2" max="2" width="29" style="3" customWidth="1"/>
    <col min="3" max="3" width="34.85546875" style="3" bestFit="1" customWidth="1"/>
    <col min="4" max="4" width="32.7109375" style="3" bestFit="1" customWidth="1"/>
    <col min="5" max="5" width="21.85546875" style="3" bestFit="1" customWidth="1"/>
    <col min="6" max="6" width="74" style="3" bestFit="1" customWidth="1"/>
    <col min="7" max="7" width="15.7109375" style="3" customWidth="1"/>
    <col min="8" max="8" width="19.28515625" style="3" customWidth="1"/>
    <col min="9" max="16384" width="9.140625" style="3"/>
  </cols>
  <sheetData>
    <row r="1" spans="1:11" ht="15.75" x14ac:dyDescent="0.25">
      <c r="A1" s="394" t="s">
        <v>1336</v>
      </c>
      <c r="B1" s="394"/>
      <c r="C1" s="394"/>
      <c r="D1" s="394"/>
      <c r="E1" s="394"/>
      <c r="F1" s="394"/>
      <c r="G1" s="394"/>
      <c r="H1" s="394"/>
      <c r="I1" s="394"/>
    </row>
    <row r="2" spans="1:11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11" ht="15.75" x14ac:dyDescent="0.25">
      <c r="A3" s="1"/>
      <c r="B3" s="1"/>
      <c r="C3" s="1"/>
      <c r="D3" s="1"/>
      <c r="E3" s="1"/>
      <c r="F3" s="1"/>
      <c r="G3" s="1"/>
      <c r="H3" s="1"/>
      <c r="I3" s="1"/>
    </row>
    <row r="4" spans="1:11" ht="15.75" x14ac:dyDescent="0.25">
      <c r="A4" s="1"/>
      <c r="B4" s="1"/>
      <c r="C4" s="1"/>
      <c r="D4" s="1"/>
      <c r="E4" s="1"/>
      <c r="F4" s="1"/>
      <c r="G4" s="1"/>
      <c r="H4" s="1"/>
      <c r="I4" s="1"/>
    </row>
    <row r="5" spans="1:11" s="35" customFormat="1" ht="31.5" x14ac:dyDescent="0.25">
      <c r="A5" s="30" t="s">
        <v>0</v>
      </c>
      <c r="B5" s="31" t="s">
        <v>1</v>
      </c>
      <c r="C5" s="31" t="s">
        <v>205</v>
      </c>
      <c r="D5" s="31" t="s">
        <v>206</v>
      </c>
      <c r="E5" s="32" t="s">
        <v>2</v>
      </c>
      <c r="F5" s="32" t="s">
        <v>127</v>
      </c>
      <c r="G5" s="32" t="s">
        <v>3</v>
      </c>
      <c r="H5" s="33" t="s">
        <v>4</v>
      </c>
    </row>
    <row r="6" spans="1:11" x14ac:dyDescent="0.2">
      <c r="A6" s="4">
        <v>1</v>
      </c>
      <c r="B6" s="5" t="s">
        <v>5</v>
      </c>
      <c r="C6" s="5" t="s">
        <v>207</v>
      </c>
      <c r="D6" s="5" t="s">
        <v>207</v>
      </c>
      <c r="E6" s="6" t="s">
        <v>6</v>
      </c>
      <c r="F6" s="7" t="s">
        <v>5</v>
      </c>
      <c r="G6" s="6" t="s">
        <v>7</v>
      </c>
      <c r="H6" s="4"/>
    </row>
    <row r="7" spans="1:11" x14ac:dyDescent="0.2">
      <c r="A7" s="4">
        <v>2</v>
      </c>
      <c r="B7" s="5" t="s">
        <v>8</v>
      </c>
      <c r="C7" s="5" t="s">
        <v>207</v>
      </c>
      <c r="D7" s="5" t="s">
        <v>207</v>
      </c>
      <c r="E7" s="6" t="s">
        <v>6</v>
      </c>
      <c r="F7" s="7" t="s">
        <v>8</v>
      </c>
      <c r="G7" s="6" t="s">
        <v>7</v>
      </c>
      <c r="H7" s="4"/>
    </row>
    <row r="8" spans="1:11" x14ac:dyDescent="0.2">
      <c r="A8" s="4">
        <v>3</v>
      </c>
      <c r="B8" s="5" t="s">
        <v>9</v>
      </c>
      <c r="C8" s="5" t="s">
        <v>207</v>
      </c>
      <c r="D8" s="5" t="s">
        <v>207</v>
      </c>
      <c r="E8" s="6" t="s">
        <v>6</v>
      </c>
      <c r="F8" s="7" t="s">
        <v>9</v>
      </c>
      <c r="G8" s="6" t="s">
        <v>7</v>
      </c>
      <c r="H8" s="4"/>
    </row>
    <row r="9" spans="1:11" x14ac:dyDescent="0.2">
      <c r="A9" s="4">
        <v>4</v>
      </c>
      <c r="B9" s="8" t="s">
        <v>10</v>
      </c>
      <c r="C9" s="8" t="s">
        <v>207</v>
      </c>
      <c r="D9" s="8" t="s">
        <v>207</v>
      </c>
      <c r="E9" s="7" t="s">
        <v>6</v>
      </c>
      <c r="F9" s="7" t="s">
        <v>10</v>
      </c>
      <c r="G9" s="7" t="s">
        <v>7</v>
      </c>
      <c r="H9" s="69"/>
      <c r="K9" s="173"/>
    </row>
    <row r="10" spans="1:11" x14ac:dyDescent="0.2">
      <c r="A10" s="4">
        <v>5</v>
      </c>
      <c r="B10" s="427" t="s">
        <v>24</v>
      </c>
      <c r="C10" s="5" t="s">
        <v>207</v>
      </c>
      <c r="D10" s="5" t="s">
        <v>207</v>
      </c>
      <c r="E10" s="427" t="s">
        <v>6</v>
      </c>
      <c r="F10" s="3" t="s">
        <v>128</v>
      </c>
      <c r="G10" s="6" t="s">
        <v>22</v>
      </c>
      <c r="H10" s="69"/>
      <c r="K10" s="173"/>
    </row>
    <row r="11" spans="1:11" x14ac:dyDescent="0.2">
      <c r="A11" s="4">
        <v>6</v>
      </c>
      <c r="B11" s="427" t="s">
        <v>129</v>
      </c>
      <c r="C11" s="5" t="s">
        <v>208</v>
      </c>
      <c r="D11" s="5" t="s">
        <v>208</v>
      </c>
      <c r="E11" s="7" t="s">
        <v>6</v>
      </c>
      <c r="F11" s="428" t="s">
        <v>130</v>
      </c>
      <c r="G11" s="6" t="s">
        <v>22</v>
      </c>
      <c r="H11" s="69"/>
    </row>
    <row r="12" spans="1:11" x14ac:dyDescent="0.2">
      <c r="A12" s="4">
        <v>7</v>
      </c>
      <c r="B12" s="427" t="s">
        <v>131</v>
      </c>
      <c r="C12" s="5" t="s">
        <v>209</v>
      </c>
      <c r="D12" s="5" t="s">
        <v>210</v>
      </c>
      <c r="E12" s="7" t="s">
        <v>6</v>
      </c>
      <c r="F12" s="428" t="s">
        <v>132</v>
      </c>
      <c r="G12" s="6" t="s">
        <v>22</v>
      </c>
      <c r="H12" s="69"/>
    </row>
    <row r="13" spans="1:11" x14ac:dyDescent="0.2">
      <c r="A13" s="4">
        <v>8</v>
      </c>
      <c r="B13" s="429" t="s">
        <v>133</v>
      </c>
      <c r="C13" s="8" t="s">
        <v>207</v>
      </c>
      <c r="D13" s="8" t="s">
        <v>207</v>
      </c>
      <c r="E13" s="54" t="s">
        <v>6</v>
      </c>
      <c r="F13" s="429" t="s">
        <v>134</v>
      </c>
      <c r="G13" s="54" t="s">
        <v>22</v>
      </c>
      <c r="H13" s="175"/>
      <c r="J13" s="5"/>
    </row>
    <row r="14" spans="1:11" x14ac:dyDescent="0.2">
      <c r="A14" s="4">
        <v>9</v>
      </c>
      <c r="B14" s="430" t="s">
        <v>135</v>
      </c>
      <c r="C14" s="5" t="s">
        <v>211</v>
      </c>
      <c r="D14" s="5" t="s">
        <v>212</v>
      </c>
      <c r="E14" s="54" t="s">
        <v>6</v>
      </c>
      <c r="F14" s="430" t="s">
        <v>136</v>
      </c>
      <c r="G14" s="54" t="s">
        <v>22</v>
      </c>
      <c r="H14" s="175"/>
      <c r="J14" s="5"/>
    </row>
    <row r="15" spans="1:11" x14ac:dyDescent="0.2">
      <c r="A15" s="4">
        <v>10</v>
      </c>
      <c r="B15" s="430" t="s">
        <v>137</v>
      </c>
      <c r="C15" s="5" t="s">
        <v>213</v>
      </c>
      <c r="D15" s="5" t="s">
        <v>207</v>
      </c>
      <c r="E15" s="54" t="s">
        <v>6</v>
      </c>
      <c r="F15" s="430" t="s">
        <v>138</v>
      </c>
      <c r="G15" s="54" t="s">
        <v>18</v>
      </c>
      <c r="H15" s="175"/>
      <c r="J15" s="18"/>
    </row>
    <row r="16" spans="1:11" ht="45" x14ac:dyDescent="0.2">
      <c r="A16" s="4">
        <v>11</v>
      </c>
      <c r="B16" s="430" t="s">
        <v>139</v>
      </c>
      <c r="C16" s="5" t="s">
        <v>207</v>
      </c>
      <c r="D16" s="5" t="s">
        <v>207</v>
      </c>
      <c r="E16" s="54" t="s">
        <v>6</v>
      </c>
      <c r="F16" s="431" t="s">
        <v>140</v>
      </c>
      <c r="G16" s="54" t="s">
        <v>18</v>
      </c>
      <c r="H16" s="175" t="s">
        <v>141</v>
      </c>
      <c r="J16" s="5"/>
    </row>
    <row r="17" spans="1:10" x14ac:dyDescent="0.2">
      <c r="A17" s="4">
        <v>12</v>
      </c>
      <c r="B17" s="430" t="s">
        <v>142</v>
      </c>
      <c r="C17" s="8" t="s">
        <v>207</v>
      </c>
      <c r="D17" s="8" t="s">
        <v>207</v>
      </c>
      <c r="E17" s="54" t="s">
        <v>12</v>
      </c>
      <c r="F17" s="430" t="s">
        <v>143</v>
      </c>
      <c r="G17" s="54" t="s">
        <v>18</v>
      </c>
      <c r="H17" s="175"/>
      <c r="J17" s="5"/>
    </row>
    <row r="18" spans="1:10" x14ac:dyDescent="0.2">
      <c r="A18" s="4">
        <v>13</v>
      </c>
      <c r="B18" s="430" t="s">
        <v>144</v>
      </c>
      <c r="C18" s="5" t="s">
        <v>214</v>
      </c>
      <c r="D18" s="5" t="s">
        <v>212</v>
      </c>
      <c r="E18" s="54" t="s">
        <v>12</v>
      </c>
      <c r="F18" s="430" t="s">
        <v>145</v>
      </c>
      <c r="G18" s="54" t="s">
        <v>18</v>
      </c>
      <c r="H18" s="175" t="s">
        <v>146</v>
      </c>
      <c r="J18" s="5"/>
    </row>
    <row r="19" spans="1:10" x14ac:dyDescent="0.2">
      <c r="A19" s="4">
        <v>14</v>
      </c>
      <c r="B19" s="173" t="s">
        <v>147</v>
      </c>
      <c r="C19" s="5" t="s">
        <v>215</v>
      </c>
      <c r="D19" s="5" t="s">
        <v>210</v>
      </c>
      <c r="E19" s="54" t="s">
        <v>6</v>
      </c>
      <c r="F19" s="173" t="s">
        <v>148</v>
      </c>
      <c r="G19" s="54" t="s">
        <v>18</v>
      </c>
      <c r="H19" s="175"/>
      <c r="I19" s="173"/>
      <c r="J19" s="5"/>
    </row>
    <row r="20" spans="1:10" x14ac:dyDescent="0.2">
      <c r="A20" s="4">
        <v>15</v>
      </c>
      <c r="B20" s="173" t="s">
        <v>149</v>
      </c>
      <c r="C20" s="5" t="s">
        <v>207</v>
      </c>
      <c r="D20" s="5" t="s">
        <v>207</v>
      </c>
      <c r="E20" s="54" t="s">
        <v>6</v>
      </c>
      <c r="F20" s="173" t="s">
        <v>150</v>
      </c>
      <c r="G20" s="54" t="s">
        <v>21</v>
      </c>
      <c r="H20" s="175"/>
      <c r="I20" s="173"/>
    </row>
    <row r="21" spans="1:10" x14ac:dyDescent="0.2">
      <c r="A21" s="4">
        <v>16</v>
      </c>
      <c r="B21" s="176" t="s">
        <v>25</v>
      </c>
      <c r="C21" s="8" t="s">
        <v>207</v>
      </c>
      <c r="D21" s="8" t="s">
        <v>207</v>
      </c>
      <c r="E21" s="54" t="s">
        <v>6</v>
      </c>
      <c r="F21" s="173" t="s">
        <v>26</v>
      </c>
      <c r="G21" s="54" t="s">
        <v>21</v>
      </c>
      <c r="H21" s="175"/>
      <c r="I21" s="173"/>
    </row>
    <row r="22" spans="1:10" x14ac:dyDescent="0.2">
      <c r="A22" s="4">
        <v>17</v>
      </c>
      <c r="B22" s="173" t="s">
        <v>151</v>
      </c>
      <c r="C22" s="5" t="s">
        <v>207</v>
      </c>
      <c r="D22" s="5" t="s">
        <v>207</v>
      </c>
      <c r="E22" s="54" t="s">
        <v>23</v>
      </c>
      <c r="F22" s="173" t="s">
        <v>152</v>
      </c>
      <c r="G22" s="54" t="s">
        <v>21</v>
      </c>
      <c r="H22" s="175"/>
      <c r="I22" s="173"/>
    </row>
    <row r="23" spans="1:10" x14ac:dyDescent="0.2">
      <c r="A23" s="4">
        <v>18</v>
      </c>
      <c r="B23" s="50" t="s">
        <v>153</v>
      </c>
      <c r="C23" s="5" t="s">
        <v>207</v>
      </c>
      <c r="D23" s="5" t="s">
        <v>207</v>
      </c>
      <c r="E23" s="177" t="s">
        <v>6</v>
      </c>
      <c r="F23" s="178" t="s">
        <v>154</v>
      </c>
      <c r="G23" s="177" t="s">
        <v>21</v>
      </c>
      <c r="H23" s="179"/>
    </row>
    <row r="24" spans="1:10" x14ac:dyDescent="0.2">
      <c r="A24" s="4">
        <v>19</v>
      </c>
      <c r="B24" s="50" t="s">
        <v>155</v>
      </c>
      <c r="C24" s="5" t="s">
        <v>216</v>
      </c>
      <c r="D24" s="5" t="s">
        <v>210</v>
      </c>
      <c r="E24" s="177" t="s">
        <v>6</v>
      </c>
      <c r="F24" s="178"/>
      <c r="G24" s="177" t="s">
        <v>19</v>
      </c>
      <c r="H24" s="179"/>
    </row>
    <row r="25" spans="1:10" x14ac:dyDescent="0.2">
      <c r="A25" s="4">
        <v>20</v>
      </c>
      <c r="B25" s="50" t="s">
        <v>156</v>
      </c>
      <c r="C25" s="8" t="s">
        <v>217</v>
      </c>
      <c r="D25" s="8" t="s">
        <v>212</v>
      </c>
      <c r="E25" s="177" t="s">
        <v>6</v>
      </c>
      <c r="F25" s="178"/>
      <c r="G25" s="177" t="s">
        <v>19</v>
      </c>
      <c r="H25" s="179"/>
    </row>
    <row r="26" spans="1:10" x14ac:dyDescent="0.2">
      <c r="A26" s="4">
        <v>21</v>
      </c>
      <c r="B26" s="180" t="s">
        <v>157</v>
      </c>
      <c r="C26" s="5" t="s">
        <v>207</v>
      </c>
      <c r="D26" s="5" t="s">
        <v>207</v>
      </c>
      <c r="E26" s="177" t="s">
        <v>6</v>
      </c>
      <c r="F26" s="178" t="s">
        <v>158</v>
      </c>
      <c r="G26" s="177" t="s">
        <v>11</v>
      </c>
      <c r="H26" s="179" t="s">
        <v>159</v>
      </c>
    </row>
    <row r="27" spans="1:10" x14ac:dyDescent="0.2">
      <c r="A27" s="4">
        <v>22</v>
      </c>
      <c r="B27" s="50" t="s">
        <v>160</v>
      </c>
      <c r="C27" s="5" t="s">
        <v>218</v>
      </c>
      <c r="D27" s="5" t="s">
        <v>210</v>
      </c>
      <c r="E27" s="177" t="s">
        <v>6</v>
      </c>
      <c r="F27" s="50" t="s">
        <v>161</v>
      </c>
      <c r="G27" s="177" t="s">
        <v>11</v>
      </c>
      <c r="H27" s="179"/>
    </row>
    <row r="28" spans="1:10" x14ac:dyDescent="0.2">
      <c r="A28" s="4">
        <v>23</v>
      </c>
      <c r="B28" s="181" t="s">
        <v>162</v>
      </c>
      <c r="C28" s="5" t="s">
        <v>214</v>
      </c>
      <c r="D28" s="5" t="s">
        <v>212</v>
      </c>
      <c r="E28" s="177" t="s">
        <v>6</v>
      </c>
      <c r="F28" s="50" t="s">
        <v>163</v>
      </c>
      <c r="G28" s="177" t="s">
        <v>11</v>
      </c>
      <c r="H28" s="179"/>
    </row>
    <row r="29" spans="1:10" x14ac:dyDescent="0.2">
      <c r="A29" s="4">
        <v>24</v>
      </c>
      <c r="B29" s="26" t="s">
        <v>13</v>
      </c>
      <c r="C29" s="8" t="s">
        <v>207</v>
      </c>
      <c r="D29" s="8" t="s">
        <v>207</v>
      </c>
      <c r="E29" s="177" t="s">
        <v>6</v>
      </c>
      <c r="F29" s="50" t="s">
        <v>14</v>
      </c>
      <c r="G29" s="177" t="s">
        <v>11</v>
      </c>
      <c r="H29" s="179"/>
    </row>
    <row r="30" spans="1:10" x14ac:dyDescent="0.2">
      <c r="A30" s="4">
        <v>25</v>
      </c>
      <c r="B30" s="50" t="s">
        <v>164</v>
      </c>
      <c r="C30" s="5" t="s">
        <v>207</v>
      </c>
      <c r="D30" s="5" t="s">
        <v>207</v>
      </c>
      <c r="E30" s="177" t="s">
        <v>6</v>
      </c>
      <c r="F30" s="50"/>
      <c r="G30" s="177" t="s">
        <v>20</v>
      </c>
      <c r="H30" s="179"/>
    </row>
    <row r="31" spans="1:10" x14ac:dyDescent="0.2">
      <c r="A31" s="4">
        <v>26</v>
      </c>
      <c r="B31" s="50" t="s">
        <v>165</v>
      </c>
      <c r="C31" s="5" t="s">
        <v>207</v>
      </c>
      <c r="D31" s="5" t="s">
        <v>207</v>
      </c>
      <c r="E31" s="177" t="s">
        <v>6</v>
      </c>
      <c r="F31" s="50"/>
      <c r="G31" s="177" t="s">
        <v>20</v>
      </c>
      <c r="H31" s="179"/>
      <c r="I31" s="179"/>
    </row>
    <row r="32" spans="1:10" x14ac:dyDescent="0.2">
      <c r="A32" s="4">
        <v>27</v>
      </c>
      <c r="B32" s="50" t="s">
        <v>166</v>
      </c>
      <c r="C32" s="5" t="s">
        <v>207</v>
      </c>
      <c r="D32" s="5" t="s">
        <v>207</v>
      </c>
      <c r="E32" s="177" t="s">
        <v>6</v>
      </c>
      <c r="F32" s="50"/>
      <c r="G32" s="177" t="s">
        <v>20</v>
      </c>
      <c r="H32" s="179"/>
      <c r="I32" s="179"/>
    </row>
    <row r="33" spans="1:9" x14ac:dyDescent="0.2">
      <c r="A33" s="4">
        <v>28</v>
      </c>
      <c r="B33" s="50" t="s">
        <v>167</v>
      </c>
      <c r="C33" s="8" t="s">
        <v>207</v>
      </c>
      <c r="D33" s="5" t="s">
        <v>207</v>
      </c>
      <c r="E33" s="177" t="s">
        <v>6</v>
      </c>
      <c r="F33" s="50"/>
      <c r="G33" s="177" t="s">
        <v>20</v>
      </c>
      <c r="H33" s="179"/>
      <c r="I33" s="179"/>
    </row>
    <row r="34" spans="1:9" x14ac:dyDescent="0.2">
      <c r="A34" s="4">
        <v>29</v>
      </c>
      <c r="B34" s="50" t="s">
        <v>168</v>
      </c>
      <c r="C34" s="5" t="s">
        <v>207</v>
      </c>
      <c r="D34" s="8" t="s">
        <v>207</v>
      </c>
      <c r="E34" s="177" t="s">
        <v>6</v>
      </c>
      <c r="F34" s="50"/>
      <c r="G34" s="177" t="s">
        <v>20</v>
      </c>
      <c r="H34" s="179"/>
      <c r="I34" s="179"/>
    </row>
    <row r="35" spans="1:9" x14ac:dyDescent="0.2">
      <c r="A35" s="4">
        <v>30</v>
      </c>
      <c r="B35" s="50" t="s">
        <v>169</v>
      </c>
      <c r="C35" s="5" t="s">
        <v>207</v>
      </c>
      <c r="D35" s="5" t="s">
        <v>207</v>
      </c>
      <c r="E35" s="177" t="s">
        <v>6</v>
      </c>
      <c r="F35" s="50" t="s">
        <v>170</v>
      </c>
      <c r="G35" s="177" t="s">
        <v>171</v>
      </c>
      <c r="H35" s="179"/>
      <c r="I35" s="179"/>
    </row>
    <row r="36" spans="1:9" x14ac:dyDescent="0.2">
      <c r="A36" s="4">
        <v>31</v>
      </c>
      <c r="B36" s="5" t="s">
        <v>172</v>
      </c>
      <c r="C36" s="5" t="s">
        <v>207</v>
      </c>
      <c r="D36" s="5" t="s">
        <v>207</v>
      </c>
      <c r="E36" s="6" t="s">
        <v>6</v>
      </c>
      <c r="F36" s="5" t="s">
        <v>173</v>
      </c>
      <c r="G36" s="6" t="s">
        <v>171</v>
      </c>
      <c r="H36" s="4"/>
    </row>
    <row r="37" spans="1:9" x14ac:dyDescent="0.2">
      <c r="A37" s="4">
        <v>32</v>
      </c>
      <c r="B37" s="5" t="s">
        <v>174</v>
      </c>
      <c r="C37" s="8" t="s">
        <v>207</v>
      </c>
      <c r="D37" s="5" t="s">
        <v>207</v>
      </c>
      <c r="E37" s="6" t="s">
        <v>6</v>
      </c>
      <c r="F37" s="8" t="s">
        <v>175</v>
      </c>
      <c r="G37" s="6" t="s">
        <v>171</v>
      </c>
      <c r="H37" s="5"/>
    </row>
    <row r="38" spans="1:9" x14ac:dyDescent="0.2">
      <c r="A38" s="4">
        <v>33</v>
      </c>
      <c r="B38" s="5" t="s">
        <v>176</v>
      </c>
      <c r="C38" s="5" t="s">
        <v>207</v>
      </c>
      <c r="D38" s="8" t="s">
        <v>207</v>
      </c>
      <c r="E38" s="6" t="s">
        <v>6</v>
      </c>
      <c r="F38" s="5" t="s">
        <v>175</v>
      </c>
      <c r="G38" s="6" t="s">
        <v>171</v>
      </c>
      <c r="H38" s="5"/>
    </row>
    <row r="39" spans="1:9" x14ac:dyDescent="0.2">
      <c r="A39" s="4">
        <v>34</v>
      </c>
      <c r="B39" s="5" t="s">
        <v>177</v>
      </c>
      <c r="C39" s="5" t="s">
        <v>219</v>
      </c>
      <c r="D39" s="5" t="s">
        <v>210</v>
      </c>
      <c r="E39" s="5" t="s">
        <v>6</v>
      </c>
      <c r="F39" s="8" t="s">
        <v>178</v>
      </c>
      <c r="G39" s="6" t="s">
        <v>17</v>
      </c>
      <c r="H39" s="5"/>
    </row>
    <row r="40" spans="1:9" x14ac:dyDescent="0.2">
      <c r="A40" s="4">
        <v>35</v>
      </c>
      <c r="B40" s="5" t="s">
        <v>179</v>
      </c>
      <c r="C40" s="5" t="s">
        <v>207</v>
      </c>
      <c r="D40" s="5" t="s">
        <v>207</v>
      </c>
      <c r="E40" s="5" t="s">
        <v>6</v>
      </c>
      <c r="F40" s="8" t="s">
        <v>180</v>
      </c>
      <c r="G40" s="6" t="s">
        <v>17</v>
      </c>
      <c r="H40" s="5"/>
      <c r="I40" s="27"/>
    </row>
    <row r="41" spans="1:9" x14ac:dyDescent="0.2">
      <c r="A41" s="4">
        <v>36</v>
      </c>
      <c r="B41" s="5" t="s">
        <v>181</v>
      </c>
      <c r="C41" s="8" t="s">
        <v>220</v>
      </c>
      <c r="D41" s="5" t="s">
        <v>210</v>
      </c>
      <c r="E41" s="6" t="s">
        <v>6</v>
      </c>
      <c r="F41" s="5" t="s">
        <v>182</v>
      </c>
      <c r="G41" s="6" t="s">
        <v>17</v>
      </c>
      <c r="H41" s="4"/>
      <c r="I41" s="27"/>
    </row>
    <row r="42" spans="1:9" x14ac:dyDescent="0.2">
      <c r="A42" s="4">
        <v>37</v>
      </c>
      <c r="B42" s="5" t="s">
        <v>183</v>
      </c>
      <c r="C42" s="5" t="s">
        <v>221</v>
      </c>
      <c r="D42" s="8" t="s">
        <v>207</v>
      </c>
      <c r="E42" s="6" t="s">
        <v>6</v>
      </c>
      <c r="F42" s="5" t="s">
        <v>184</v>
      </c>
      <c r="G42" s="6" t="s">
        <v>17</v>
      </c>
      <c r="H42" s="4"/>
      <c r="I42" s="27"/>
    </row>
    <row r="43" spans="1:9" x14ac:dyDescent="0.2">
      <c r="A43" s="4">
        <v>38</v>
      </c>
      <c r="B43" s="5" t="s">
        <v>29</v>
      </c>
      <c r="C43" s="5" t="s">
        <v>207</v>
      </c>
      <c r="D43" s="5" t="s">
        <v>207</v>
      </c>
      <c r="E43" s="5" t="s">
        <v>6</v>
      </c>
      <c r="F43" s="6" t="s">
        <v>185</v>
      </c>
      <c r="G43" s="7" t="s">
        <v>27</v>
      </c>
      <c r="H43" s="4"/>
      <c r="I43" s="27"/>
    </row>
    <row r="44" spans="1:9" x14ac:dyDescent="0.2">
      <c r="A44" s="4">
        <v>39</v>
      </c>
      <c r="B44" s="5" t="s">
        <v>15</v>
      </c>
      <c r="C44" s="5" t="s">
        <v>222</v>
      </c>
      <c r="D44" s="5" t="s">
        <v>212</v>
      </c>
      <c r="E44" s="5" t="s">
        <v>6</v>
      </c>
      <c r="F44" s="5" t="s">
        <v>16</v>
      </c>
      <c r="G44" s="6" t="s">
        <v>28</v>
      </c>
      <c r="H44" s="4"/>
    </row>
    <row r="45" spans="1:9" x14ac:dyDescent="0.2">
      <c r="A45" s="4">
        <v>40</v>
      </c>
      <c r="B45" s="5" t="s">
        <v>186</v>
      </c>
      <c r="C45" s="8" t="s">
        <v>207</v>
      </c>
      <c r="D45" s="5" t="s">
        <v>207</v>
      </c>
      <c r="E45" s="5" t="s">
        <v>6</v>
      </c>
      <c r="F45" s="6" t="s">
        <v>187</v>
      </c>
      <c r="G45" s="6" t="s">
        <v>27</v>
      </c>
      <c r="H45" s="4"/>
    </row>
    <row r="46" spans="1:9" x14ac:dyDescent="0.2">
      <c r="A46" s="4">
        <v>41</v>
      </c>
      <c r="B46" s="5" t="s">
        <v>188</v>
      </c>
      <c r="C46" s="5" t="s">
        <v>207</v>
      </c>
      <c r="D46" s="8" t="s">
        <v>207</v>
      </c>
      <c r="E46" s="5" t="s">
        <v>6</v>
      </c>
      <c r="F46" s="5" t="s">
        <v>189</v>
      </c>
      <c r="G46" s="6" t="s">
        <v>27</v>
      </c>
      <c r="H46" s="4"/>
    </row>
    <row r="47" spans="1:9" x14ac:dyDescent="0.2">
      <c r="A47" s="4">
        <v>42</v>
      </c>
      <c r="B47" s="177" t="s">
        <v>190</v>
      </c>
      <c r="C47" s="5" t="s">
        <v>207</v>
      </c>
      <c r="D47" s="5" t="s">
        <v>207</v>
      </c>
      <c r="E47" s="5" t="s">
        <v>6</v>
      </c>
      <c r="F47" s="180" t="s">
        <v>189</v>
      </c>
      <c r="G47" s="5" t="s">
        <v>27</v>
      </c>
      <c r="H47" s="50"/>
    </row>
    <row r="48" spans="1:9" x14ac:dyDescent="0.2">
      <c r="A48" s="4">
        <v>43</v>
      </c>
      <c r="B48" s="177" t="s">
        <v>191</v>
      </c>
      <c r="C48" s="5" t="s">
        <v>208</v>
      </c>
      <c r="D48" s="5" t="s">
        <v>208</v>
      </c>
      <c r="E48" s="5" t="s">
        <v>6</v>
      </c>
      <c r="F48" s="180" t="s">
        <v>192</v>
      </c>
      <c r="G48" s="5" t="s">
        <v>27</v>
      </c>
      <c r="H48" s="50"/>
    </row>
    <row r="49" spans="1:8" x14ac:dyDescent="0.2">
      <c r="A49" s="4">
        <v>44</v>
      </c>
      <c r="B49" s="177" t="s">
        <v>193</v>
      </c>
      <c r="C49" s="8" t="s">
        <v>223</v>
      </c>
      <c r="D49" s="5" t="s">
        <v>210</v>
      </c>
      <c r="E49" s="5" t="s">
        <v>6</v>
      </c>
      <c r="F49" s="180" t="s">
        <v>194</v>
      </c>
      <c r="G49" s="5" t="s">
        <v>28</v>
      </c>
      <c r="H49" s="50"/>
    </row>
    <row r="50" spans="1:8" s="35" customFormat="1" x14ac:dyDescent="0.2">
      <c r="A50" s="109">
        <v>45</v>
      </c>
      <c r="B50" s="478" t="s">
        <v>195</v>
      </c>
      <c r="C50" s="132" t="s">
        <v>224</v>
      </c>
      <c r="D50" s="153" t="s">
        <v>207</v>
      </c>
      <c r="E50" s="132" t="s">
        <v>6</v>
      </c>
      <c r="F50" s="479" t="s">
        <v>196</v>
      </c>
      <c r="G50" s="132" t="s">
        <v>28</v>
      </c>
      <c r="H50" s="479"/>
    </row>
    <row r="51" spans="1:8" x14ac:dyDescent="0.2">
      <c r="A51" s="4"/>
      <c r="B51" s="6"/>
      <c r="C51" s="6"/>
      <c r="D51" s="4"/>
      <c r="E51" s="4"/>
      <c r="F51" s="4"/>
    </row>
    <row r="52" spans="1:8" x14ac:dyDescent="0.2">
      <c r="A52" s="4"/>
      <c r="B52" s="50"/>
      <c r="C52" s="50"/>
      <c r="D52" s="4"/>
      <c r="E52" s="4"/>
      <c r="F52" s="4"/>
    </row>
    <row r="53" spans="1:8" x14ac:dyDescent="0.2">
      <c r="A53" s="4"/>
      <c r="B53" s="50"/>
      <c r="C53" s="50"/>
      <c r="D53" s="4"/>
      <c r="E53" s="4"/>
      <c r="F53" s="4"/>
    </row>
    <row r="54" spans="1:8" x14ac:dyDescent="0.2">
      <c r="A54" s="4"/>
      <c r="D54" s="4"/>
      <c r="E54" s="4"/>
      <c r="F54" s="4"/>
    </row>
    <row r="55" spans="1:8" x14ac:dyDescent="0.2">
      <c r="A55" s="4"/>
      <c r="D55" s="4"/>
      <c r="E55" s="4"/>
      <c r="F55" s="4"/>
    </row>
  </sheetData>
  <mergeCells count="1">
    <mergeCell ref="A1:I1"/>
  </mergeCells>
  <printOptions gridLines="1"/>
  <pageMargins left="0.7" right="0.7" top="0.75" bottom="0.75" header="0.3" footer="0.3"/>
  <pageSetup fitToHeight="0" orientation="landscape" r:id="rId1"/>
  <headerFooter scaleWithDoc="0" alignWithMargins="0">
    <oddHeader>&amp;C2021 Soutern Regional Performance Nursery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B46CF-3BBD-423E-916D-641878D01FAF}">
  <dimension ref="A1:F386"/>
  <sheetViews>
    <sheetView workbookViewId="0"/>
  </sheetViews>
  <sheetFormatPr defaultRowHeight="16.5" customHeight="1" x14ac:dyDescent="0.25"/>
  <cols>
    <col min="1" max="1" width="9.7109375" style="68" customWidth="1"/>
    <col min="2" max="2" width="29.140625" style="3" bestFit="1" customWidth="1"/>
    <col min="3" max="3" width="21.28515625" style="69" customWidth="1"/>
    <col min="4" max="4" width="17.28515625" style="168" bestFit="1" customWidth="1"/>
    <col min="5" max="5" width="20.85546875" style="168" bestFit="1" customWidth="1"/>
    <col min="6" max="6" width="13.5703125" style="168" bestFit="1" customWidth="1"/>
    <col min="7" max="16384" width="9.140625" style="3"/>
  </cols>
  <sheetData>
    <row r="1" spans="1:6" ht="16.5" customHeight="1" x14ac:dyDescent="0.25">
      <c r="A1" s="1" t="s">
        <v>1260</v>
      </c>
    </row>
    <row r="4" spans="1:6" ht="16.5" customHeight="1" x14ac:dyDescent="0.25">
      <c r="C4" s="168" t="s">
        <v>112</v>
      </c>
      <c r="D4" s="168" t="s">
        <v>115</v>
      </c>
      <c r="E4" s="168" t="s">
        <v>114</v>
      </c>
      <c r="F4" s="168" t="s">
        <v>113</v>
      </c>
    </row>
    <row r="5" spans="1:6" s="227" customFormat="1" ht="16.5" customHeight="1" thickBot="1" x14ac:dyDescent="0.3">
      <c r="A5" s="226" t="s">
        <v>0</v>
      </c>
      <c r="B5" s="227" t="s">
        <v>1</v>
      </c>
      <c r="C5" s="228" t="s">
        <v>1261</v>
      </c>
      <c r="D5" s="160" t="s">
        <v>1297</v>
      </c>
      <c r="E5" s="160" t="s">
        <v>1297</v>
      </c>
      <c r="F5" s="160" t="s">
        <v>1297</v>
      </c>
    </row>
    <row r="6" spans="1:6" ht="16.5" customHeight="1" x14ac:dyDescent="0.2">
      <c r="A6" s="222">
        <v>1</v>
      </c>
      <c r="B6" s="223" t="s">
        <v>5</v>
      </c>
      <c r="C6" s="312">
        <v>1.3333299999999999</v>
      </c>
      <c r="D6" s="342">
        <v>5.3333300000000001</v>
      </c>
      <c r="E6" s="220">
        <v>6</v>
      </c>
      <c r="F6" s="69">
        <v>7</v>
      </c>
    </row>
    <row r="7" spans="1:6" ht="16.5" customHeight="1" x14ac:dyDescent="0.2">
      <c r="A7" s="222">
        <v>2</v>
      </c>
      <c r="B7" s="223" t="s">
        <v>8</v>
      </c>
      <c r="C7" s="312">
        <v>3.3333300000000001</v>
      </c>
      <c r="D7" s="342">
        <v>6.3333300000000001</v>
      </c>
      <c r="E7" s="220">
        <v>5</v>
      </c>
      <c r="F7" s="69">
        <v>9</v>
      </c>
    </row>
    <row r="8" spans="1:6" ht="16.5" customHeight="1" x14ac:dyDescent="0.2">
      <c r="A8" s="222">
        <v>3</v>
      </c>
      <c r="B8" s="223" t="s">
        <v>9</v>
      </c>
      <c r="C8" s="312">
        <v>6</v>
      </c>
      <c r="D8" s="342">
        <v>2.3333300000000001</v>
      </c>
      <c r="E8" s="220">
        <v>2</v>
      </c>
      <c r="F8" s="69">
        <v>5</v>
      </c>
    </row>
    <row r="9" spans="1:6" ht="16.5" customHeight="1" x14ac:dyDescent="0.2">
      <c r="A9" s="222">
        <v>4</v>
      </c>
      <c r="B9" s="223" t="s">
        <v>10</v>
      </c>
      <c r="C9" s="312">
        <v>3.6666699999999999</v>
      </c>
      <c r="D9" s="342">
        <v>1.3333299999999999</v>
      </c>
      <c r="E9" s="220">
        <v>2</v>
      </c>
      <c r="F9" s="69">
        <v>3</v>
      </c>
    </row>
    <row r="10" spans="1:6" ht="16.5" customHeight="1" x14ac:dyDescent="0.2">
      <c r="A10" s="222">
        <v>5</v>
      </c>
      <c r="B10" s="223" t="s">
        <v>24</v>
      </c>
      <c r="C10" s="312">
        <v>1</v>
      </c>
      <c r="D10" s="342">
        <v>1.6666700000000001</v>
      </c>
      <c r="E10" s="220">
        <v>1</v>
      </c>
      <c r="F10" s="69">
        <v>3</v>
      </c>
    </row>
    <row r="11" spans="1:6" ht="16.5" customHeight="1" x14ac:dyDescent="0.2">
      <c r="A11" s="222">
        <v>6</v>
      </c>
      <c r="B11" s="223" t="s">
        <v>129</v>
      </c>
      <c r="C11" s="312">
        <v>4</v>
      </c>
      <c r="D11" s="342">
        <v>3</v>
      </c>
      <c r="E11" s="220">
        <v>3</v>
      </c>
      <c r="F11" s="69">
        <v>3</v>
      </c>
    </row>
    <row r="12" spans="1:6" ht="16.5" customHeight="1" x14ac:dyDescent="0.2">
      <c r="A12" s="222">
        <v>7</v>
      </c>
      <c r="B12" s="223" t="s">
        <v>131</v>
      </c>
      <c r="C12" s="312">
        <v>1</v>
      </c>
      <c r="D12" s="342">
        <v>2.3333300000000001</v>
      </c>
      <c r="E12" s="220">
        <v>2</v>
      </c>
      <c r="F12" s="69">
        <v>3</v>
      </c>
    </row>
    <row r="13" spans="1:6" ht="16.5" customHeight="1" x14ac:dyDescent="0.2">
      <c r="A13" s="222">
        <v>8</v>
      </c>
      <c r="B13" s="223" t="s">
        <v>133</v>
      </c>
      <c r="C13" s="312">
        <v>1.6666700000000001</v>
      </c>
      <c r="D13" s="342">
        <v>2</v>
      </c>
      <c r="E13" s="220">
        <v>1</v>
      </c>
      <c r="F13" s="69">
        <v>2</v>
      </c>
    </row>
    <row r="14" spans="1:6" ht="16.5" customHeight="1" x14ac:dyDescent="0.2">
      <c r="A14" s="222">
        <v>9</v>
      </c>
      <c r="B14" s="223" t="s">
        <v>135</v>
      </c>
      <c r="C14" s="312">
        <v>6.6666699999999999</v>
      </c>
      <c r="D14" s="342">
        <v>1</v>
      </c>
      <c r="E14" s="220">
        <v>1</v>
      </c>
      <c r="F14" s="69">
        <v>1</v>
      </c>
    </row>
    <row r="15" spans="1:6" ht="16.5" customHeight="1" x14ac:dyDescent="0.2">
      <c r="A15" s="222">
        <v>10</v>
      </c>
      <c r="B15" s="224" t="s">
        <v>137</v>
      </c>
      <c r="C15" s="312">
        <v>2.6666699999999999</v>
      </c>
      <c r="D15" s="342">
        <v>1.6666700000000001</v>
      </c>
      <c r="E15" s="220">
        <v>2</v>
      </c>
      <c r="F15" s="69">
        <v>3</v>
      </c>
    </row>
    <row r="16" spans="1:6" ht="16.5" customHeight="1" x14ac:dyDescent="0.2">
      <c r="A16" s="222">
        <v>11</v>
      </c>
      <c r="B16" s="223" t="s">
        <v>139</v>
      </c>
      <c r="C16" s="312">
        <v>3.6666699999999999</v>
      </c>
      <c r="D16" s="342">
        <v>3.3333300000000001</v>
      </c>
      <c r="E16" s="220">
        <v>4</v>
      </c>
      <c r="F16" s="69">
        <v>5</v>
      </c>
    </row>
    <row r="17" spans="1:6" ht="16.5" customHeight="1" x14ac:dyDescent="0.2">
      <c r="A17" s="222">
        <v>12</v>
      </c>
      <c r="B17" s="223" t="s">
        <v>142</v>
      </c>
      <c r="C17" s="312">
        <v>2.6666699999999999</v>
      </c>
      <c r="D17" s="342">
        <v>2</v>
      </c>
      <c r="E17" s="220">
        <v>2</v>
      </c>
      <c r="F17" s="69">
        <v>3</v>
      </c>
    </row>
    <row r="18" spans="1:6" ht="16.5" customHeight="1" x14ac:dyDescent="0.2">
      <c r="A18" s="222">
        <v>13</v>
      </c>
      <c r="B18" s="225" t="s">
        <v>877</v>
      </c>
      <c r="C18" s="312">
        <v>2</v>
      </c>
      <c r="D18" s="342">
        <v>2.6666699999999999</v>
      </c>
      <c r="E18" s="220">
        <v>3</v>
      </c>
      <c r="F18" s="69">
        <v>4</v>
      </c>
    </row>
    <row r="19" spans="1:6" ht="16.5" customHeight="1" x14ac:dyDescent="0.2">
      <c r="A19" s="222">
        <v>14</v>
      </c>
      <c r="B19" s="223" t="s">
        <v>147</v>
      </c>
      <c r="C19" s="312">
        <v>1</v>
      </c>
      <c r="D19" s="342">
        <v>1.3333299999999999</v>
      </c>
      <c r="E19" s="220">
        <v>2</v>
      </c>
      <c r="F19" s="69">
        <v>3</v>
      </c>
    </row>
    <row r="20" spans="1:6" ht="16.5" customHeight="1" x14ac:dyDescent="0.2">
      <c r="A20" s="222">
        <v>15</v>
      </c>
      <c r="B20" s="223" t="s">
        <v>149</v>
      </c>
      <c r="C20" s="312">
        <v>2.6666699999999999</v>
      </c>
      <c r="D20" s="342">
        <v>2.3333300000000001</v>
      </c>
      <c r="E20" s="220">
        <v>2</v>
      </c>
      <c r="F20" s="69">
        <v>3</v>
      </c>
    </row>
    <row r="21" spans="1:6" ht="16.5" customHeight="1" x14ac:dyDescent="0.2">
      <c r="A21" s="222">
        <v>16</v>
      </c>
      <c r="B21" s="224" t="s">
        <v>25</v>
      </c>
      <c r="C21" s="312">
        <v>1.3333299999999999</v>
      </c>
      <c r="D21" s="342">
        <v>2.3333300000000001</v>
      </c>
      <c r="E21" s="220">
        <v>2</v>
      </c>
      <c r="F21" s="69">
        <v>3</v>
      </c>
    </row>
    <row r="22" spans="1:6" ht="16.5" customHeight="1" x14ac:dyDescent="0.2">
      <c r="A22" s="222">
        <v>17</v>
      </c>
      <c r="B22" s="223" t="s">
        <v>151</v>
      </c>
      <c r="C22" s="312">
        <v>2.6666699999999999</v>
      </c>
      <c r="D22" s="342">
        <v>2.6666699999999999</v>
      </c>
      <c r="E22" s="220">
        <v>2</v>
      </c>
      <c r="F22" s="69">
        <v>3</v>
      </c>
    </row>
    <row r="23" spans="1:6" ht="16.5" customHeight="1" x14ac:dyDescent="0.2">
      <c r="A23" s="222">
        <v>18</v>
      </c>
      <c r="B23" s="223" t="s">
        <v>153</v>
      </c>
      <c r="C23" s="312">
        <v>1.3333299999999999</v>
      </c>
      <c r="D23" s="342">
        <v>1.3333299999999999</v>
      </c>
      <c r="E23" s="220">
        <v>3</v>
      </c>
      <c r="F23" s="69">
        <v>3</v>
      </c>
    </row>
    <row r="24" spans="1:6" ht="16.5" customHeight="1" x14ac:dyDescent="0.2">
      <c r="A24" s="222">
        <v>19</v>
      </c>
      <c r="B24" s="223" t="s">
        <v>155</v>
      </c>
      <c r="C24" s="312">
        <v>3.3333300000000001</v>
      </c>
      <c r="D24" s="342">
        <v>2.6666699999999999</v>
      </c>
      <c r="E24" s="220">
        <v>1</v>
      </c>
      <c r="F24" s="69">
        <v>2</v>
      </c>
    </row>
    <row r="25" spans="1:6" ht="16.5" customHeight="1" x14ac:dyDescent="0.2">
      <c r="A25" s="222">
        <v>20</v>
      </c>
      <c r="B25" s="223" t="s">
        <v>156</v>
      </c>
      <c r="C25" s="312">
        <v>1</v>
      </c>
      <c r="D25" s="342">
        <v>3</v>
      </c>
      <c r="E25" s="220">
        <v>1</v>
      </c>
      <c r="F25" s="69">
        <v>2</v>
      </c>
    </row>
    <row r="26" spans="1:6" ht="16.5" customHeight="1" x14ac:dyDescent="0.2">
      <c r="A26" s="222">
        <v>21</v>
      </c>
      <c r="B26" s="223" t="s">
        <v>157</v>
      </c>
      <c r="C26" s="312">
        <v>3.6666699999999999</v>
      </c>
      <c r="D26" s="342">
        <v>2.3333300000000001</v>
      </c>
      <c r="E26" s="220">
        <v>1</v>
      </c>
      <c r="F26" s="69">
        <v>2</v>
      </c>
    </row>
    <row r="27" spans="1:6" ht="16.5" customHeight="1" x14ac:dyDescent="0.2">
      <c r="A27" s="222">
        <v>22</v>
      </c>
      <c r="B27" s="224" t="s">
        <v>160</v>
      </c>
      <c r="C27" s="312">
        <v>3.3333300000000001</v>
      </c>
      <c r="D27" s="342">
        <v>2.6666699999999999</v>
      </c>
      <c r="E27" s="220">
        <v>1</v>
      </c>
      <c r="F27" s="69">
        <v>3</v>
      </c>
    </row>
    <row r="28" spans="1:6" ht="16.5" customHeight="1" x14ac:dyDescent="0.2">
      <c r="A28" s="222">
        <v>23</v>
      </c>
      <c r="B28" s="223" t="s">
        <v>162</v>
      </c>
      <c r="C28" s="312">
        <v>1.3333299999999999</v>
      </c>
      <c r="D28" s="342">
        <v>3</v>
      </c>
      <c r="E28" s="220">
        <v>3</v>
      </c>
      <c r="F28" s="69">
        <v>3</v>
      </c>
    </row>
    <row r="29" spans="1:6" ht="16.5" customHeight="1" x14ac:dyDescent="0.2">
      <c r="A29" s="222">
        <v>24</v>
      </c>
      <c r="B29" s="223" t="s">
        <v>13</v>
      </c>
      <c r="C29" s="312">
        <v>1.3333299999999999</v>
      </c>
      <c r="D29" s="342">
        <v>3</v>
      </c>
      <c r="E29" s="220">
        <v>3</v>
      </c>
      <c r="F29" s="69">
        <v>3</v>
      </c>
    </row>
    <row r="30" spans="1:6" ht="16.5" customHeight="1" x14ac:dyDescent="0.2">
      <c r="A30" s="222">
        <v>25</v>
      </c>
      <c r="B30" s="223" t="s">
        <v>164</v>
      </c>
      <c r="C30" s="312">
        <v>3.6666699999999999</v>
      </c>
      <c r="D30" s="342">
        <v>2.6666699999999999</v>
      </c>
      <c r="E30" s="220">
        <v>3</v>
      </c>
      <c r="F30" s="69">
        <v>3</v>
      </c>
    </row>
    <row r="31" spans="1:6" ht="16.5" customHeight="1" x14ac:dyDescent="0.2">
      <c r="A31" s="222">
        <v>26</v>
      </c>
      <c r="B31" s="223" t="s">
        <v>165</v>
      </c>
      <c r="C31" s="312">
        <v>5</v>
      </c>
      <c r="D31" s="342">
        <v>1.6666700000000001</v>
      </c>
      <c r="E31" s="220">
        <v>3</v>
      </c>
      <c r="F31" s="69">
        <v>3</v>
      </c>
    </row>
    <row r="32" spans="1:6" ht="16.5" customHeight="1" x14ac:dyDescent="0.2">
      <c r="A32" s="222">
        <v>27</v>
      </c>
      <c r="B32" s="223" t="s">
        <v>166</v>
      </c>
      <c r="C32" s="312">
        <v>2.6666699999999999</v>
      </c>
      <c r="D32" s="342">
        <v>1.6666700000000001</v>
      </c>
      <c r="E32" s="220">
        <v>2</v>
      </c>
      <c r="F32" s="69">
        <v>3</v>
      </c>
    </row>
    <row r="33" spans="1:6" ht="16.5" customHeight="1" x14ac:dyDescent="0.2">
      <c r="A33" s="222">
        <v>28</v>
      </c>
      <c r="B33" s="224" t="s">
        <v>167</v>
      </c>
      <c r="C33" s="312">
        <v>4.3333300000000001</v>
      </c>
      <c r="D33" s="342">
        <v>3</v>
      </c>
      <c r="E33" s="220">
        <v>5</v>
      </c>
      <c r="F33" s="69">
        <v>3</v>
      </c>
    </row>
    <row r="34" spans="1:6" ht="16.5" customHeight="1" x14ac:dyDescent="0.2">
      <c r="A34" s="222">
        <v>29</v>
      </c>
      <c r="B34" s="223" t="s">
        <v>168</v>
      </c>
      <c r="C34" s="312">
        <v>1.6666700000000001</v>
      </c>
      <c r="D34" s="342">
        <v>2.6666699999999999</v>
      </c>
      <c r="E34" s="220">
        <v>3</v>
      </c>
      <c r="F34" s="69">
        <v>4</v>
      </c>
    </row>
    <row r="35" spans="1:6" ht="16.5" customHeight="1" x14ac:dyDescent="0.2">
      <c r="A35" s="222">
        <v>30</v>
      </c>
      <c r="B35" s="223" t="s">
        <v>169</v>
      </c>
      <c r="C35" s="312">
        <v>2</v>
      </c>
      <c r="D35" s="342">
        <v>2</v>
      </c>
      <c r="E35" s="220">
        <v>3</v>
      </c>
      <c r="F35" s="69">
        <v>4</v>
      </c>
    </row>
    <row r="36" spans="1:6" ht="16.5" customHeight="1" x14ac:dyDescent="0.2">
      <c r="A36" s="222">
        <v>31</v>
      </c>
      <c r="B36" s="223" t="s">
        <v>172</v>
      </c>
      <c r="C36" s="312">
        <v>1</v>
      </c>
      <c r="D36" s="342">
        <v>1</v>
      </c>
      <c r="E36" s="220">
        <v>1</v>
      </c>
      <c r="F36" s="69">
        <v>2</v>
      </c>
    </row>
    <row r="37" spans="1:6" ht="16.5" customHeight="1" x14ac:dyDescent="0.2">
      <c r="A37" s="222">
        <v>32</v>
      </c>
      <c r="B37" s="223" t="s">
        <v>174</v>
      </c>
      <c r="C37" s="312">
        <v>1.6666700000000001</v>
      </c>
      <c r="D37" s="342">
        <v>2</v>
      </c>
      <c r="E37" s="220">
        <v>2</v>
      </c>
      <c r="F37" s="69">
        <v>2</v>
      </c>
    </row>
    <row r="38" spans="1:6" ht="16.5" customHeight="1" x14ac:dyDescent="0.2">
      <c r="A38" s="222">
        <v>33</v>
      </c>
      <c r="B38" s="223" t="s">
        <v>176</v>
      </c>
      <c r="C38" s="312">
        <v>2.3333300000000001</v>
      </c>
      <c r="D38" s="342">
        <v>2.6666699999999999</v>
      </c>
      <c r="E38" s="220">
        <v>3</v>
      </c>
      <c r="F38" s="69">
        <v>4</v>
      </c>
    </row>
    <row r="39" spans="1:6" ht="16.5" customHeight="1" x14ac:dyDescent="0.2">
      <c r="A39" s="222">
        <v>34</v>
      </c>
      <c r="B39" s="224" t="s">
        <v>177</v>
      </c>
      <c r="C39" s="312">
        <v>1</v>
      </c>
      <c r="D39" s="342">
        <v>2.3333300000000001</v>
      </c>
      <c r="E39" s="220">
        <v>1</v>
      </c>
      <c r="F39" s="69">
        <v>2</v>
      </c>
    </row>
    <row r="40" spans="1:6" ht="16.5" customHeight="1" x14ac:dyDescent="0.2">
      <c r="A40" s="222">
        <v>35</v>
      </c>
      <c r="B40" s="223" t="s">
        <v>179</v>
      </c>
      <c r="C40" s="312">
        <v>4.3333300000000001</v>
      </c>
      <c r="D40" s="342">
        <v>2</v>
      </c>
      <c r="E40" s="220">
        <v>2</v>
      </c>
      <c r="F40" s="69">
        <v>3</v>
      </c>
    </row>
    <row r="41" spans="1:6" ht="16.5" customHeight="1" x14ac:dyDescent="0.2">
      <c r="A41" s="222">
        <v>36</v>
      </c>
      <c r="B41" s="223" t="s">
        <v>181</v>
      </c>
      <c r="C41" s="312">
        <v>3.6666699999999999</v>
      </c>
      <c r="D41" s="342">
        <v>3</v>
      </c>
      <c r="E41" s="220">
        <v>2</v>
      </c>
      <c r="F41" s="69">
        <v>4</v>
      </c>
    </row>
    <row r="42" spans="1:6" ht="16.5" customHeight="1" x14ac:dyDescent="0.2">
      <c r="A42" s="222">
        <v>37</v>
      </c>
      <c r="B42" s="223" t="s">
        <v>183</v>
      </c>
      <c r="C42" s="312">
        <v>6</v>
      </c>
      <c r="D42" s="342">
        <v>2</v>
      </c>
      <c r="E42" s="220">
        <v>2</v>
      </c>
      <c r="F42" s="69">
        <v>2</v>
      </c>
    </row>
    <row r="43" spans="1:6" ht="16.5" customHeight="1" x14ac:dyDescent="0.2">
      <c r="A43" s="222">
        <v>38</v>
      </c>
      <c r="B43" s="223" t="s">
        <v>29</v>
      </c>
      <c r="C43" s="312">
        <v>1</v>
      </c>
      <c r="D43" s="342">
        <v>2.3333300000000001</v>
      </c>
      <c r="E43" s="220">
        <v>4</v>
      </c>
      <c r="F43" s="69">
        <v>3</v>
      </c>
    </row>
    <row r="44" spans="1:6" ht="16.5" customHeight="1" x14ac:dyDescent="0.2">
      <c r="A44" s="222">
        <v>39</v>
      </c>
      <c r="B44" s="223" t="s">
        <v>15</v>
      </c>
      <c r="C44" s="312">
        <v>2.3333300000000001</v>
      </c>
      <c r="D44" s="342">
        <v>3</v>
      </c>
      <c r="E44" s="220">
        <v>3</v>
      </c>
      <c r="F44" s="69">
        <v>3</v>
      </c>
    </row>
    <row r="45" spans="1:6" ht="16.5" customHeight="1" x14ac:dyDescent="0.2">
      <c r="A45" s="222">
        <v>40</v>
      </c>
      <c r="B45" s="224" t="s">
        <v>186</v>
      </c>
      <c r="C45" s="312">
        <v>1</v>
      </c>
      <c r="D45" s="342">
        <v>1.6666700000000001</v>
      </c>
      <c r="E45" s="220">
        <v>2</v>
      </c>
      <c r="F45" s="69">
        <v>2</v>
      </c>
    </row>
    <row r="46" spans="1:6" ht="16.5" customHeight="1" x14ac:dyDescent="0.2">
      <c r="A46" s="222">
        <v>41</v>
      </c>
      <c r="B46" s="223" t="s">
        <v>188</v>
      </c>
      <c r="C46" s="312">
        <v>2</v>
      </c>
      <c r="D46" s="342">
        <v>3</v>
      </c>
      <c r="E46" s="220">
        <v>2</v>
      </c>
      <c r="F46" s="69">
        <v>3</v>
      </c>
    </row>
    <row r="47" spans="1:6" ht="16.5" customHeight="1" x14ac:dyDescent="0.2">
      <c r="A47" s="222">
        <v>42</v>
      </c>
      <c r="B47" s="223" t="s">
        <v>190</v>
      </c>
      <c r="C47" s="312">
        <v>4</v>
      </c>
      <c r="D47" s="342">
        <v>3</v>
      </c>
      <c r="E47" s="220">
        <v>3</v>
      </c>
      <c r="F47" s="69">
        <v>4</v>
      </c>
    </row>
    <row r="48" spans="1:6" ht="16.5" customHeight="1" x14ac:dyDescent="0.2">
      <c r="A48" s="222">
        <v>43</v>
      </c>
      <c r="B48" s="223" t="s">
        <v>191</v>
      </c>
      <c r="C48" s="312">
        <v>1</v>
      </c>
      <c r="D48" s="342">
        <v>3.3333300000000001</v>
      </c>
      <c r="E48" s="220">
        <v>4</v>
      </c>
      <c r="F48" s="69">
        <v>5</v>
      </c>
    </row>
    <row r="49" spans="1:6" ht="16.5" customHeight="1" x14ac:dyDescent="0.2">
      <c r="A49" s="222">
        <v>44</v>
      </c>
      <c r="B49" s="223" t="s">
        <v>193</v>
      </c>
      <c r="C49" s="312">
        <v>3</v>
      </c>
      <c r="D49" s="342">
        <v>1</v>
      </c>
      <c r="E49" s="220">
        <v>1</v>
      </c>
      <c r="F49" s="69">
        <v>2</v>
      </c>
    </row>
    <row r="50" spans="1:6" s="35" customFormat="1" ht="16.5" customHeight="1" x14ac:dyDescent="0.2">
      <c r="A50" s="480">
        <v>45</v>
      </c>
      <c r="B50" s="481" t="s">
        <v>195</v>
      </c>
      <c r="C50" s="482">
        <v>3.3333300000000001</v>
      </c>
      <c r="D50" s="483">
        <v>1</v>
      </c>
      <c r="E50" s="484">
        <v>1</v>
      </c>
      <c r="F50" s="452">
        <v>2</v>
      </c>
    </row>
    <row r="52" spans="1:6" ht="16.5" customHeight="1" x14ac:dyDescent="0.25">
      <c r="C52" s="3"/>
    </row>
    <row r="53" spans="1:6" ht="16.5" customHeight="1" x14ac:dyDescent="0.25">
      <c r="C53" s="3"/>
    </row>
    <row r="54" spans="1:6" ht="16.5" customHeight="1" x14ac:dyDescent="0.25">
      <c r="C54" s="3"/>
    </row>
    <row r="55" spans="1:6" ht="16.5" customHeight="1" x14ac:dyDescent="0.25">
      <c r="C55" s="3"/>
    </row>
    <row r="56" spans="1:6" ht="16.5" customHeight="1" x14ac:dyDescent="0.25">
      <c r="C56" s="3"/>
    </row>
    <row r="57" spans="1:6" ht="16.5" customHeight="1" x14ac:dyDescent="0.25">
      <c r="C57" s="3"/>
    </row>
    <row r="58" spans="1:6" ht="16.5" customHeight="1" x14ac:dyDescent="0.25">
      <c r="C58" s="3"/>
    </row>
    <row r="59" spans="1:6" ht="16.5" customHeight="1" x14ac:dyDescent="0.25">
      <c r="C59" s="3"/>
    </row>
    <row r="60" spans="1:6" ht="16.5" customHeight="1" x14ac:dyDescent="0.25">
      <c r="C60" s="3"/>
    </row>
    <row r="385" spans="1:6" s="69" customFormat="1" ht="16.5" customHeight="1" x14ac:dyDescent="0.25">
      <c r="A385" s="68"/>
      <c r="B385" s="3"/>
      <c r="D385" s="168"/>
      <c r="E385" s="168"/>
      <c r="F385" s="168"/>
    </row>
    <row r="386" spans="1:6" s="69" customFormat="1" ht="16.5" customHeight="1" x14ac:dyDescent="0.25">
      <c r="A386" s="68"/>
      <c r="B386" s="3"/>
      <c r="D386" s="168"/>
      <c r="E386" s="168"/>
      <c r="F386" s="168"/>
    </row>
  </sheetData>
  <printOptions horizontalCentered="1" gridLines="1"/>
  <pageMargins left="0.5" right="0.5" top="0.75" bottom="0.75" header="0.5" footer="0.5"/>
  <pageSetup scale="80" orientation="landscape" r:id="rId1"/>
  <headerFooter scaleWithDoc="0" alignWithMargins="0">
    <oddHeader>&amp;C2021 RGON (Regional Germplasm Observation Nursery)</oddHeader>
    <oddFooter>&amp;CPage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1438-A7DC-4C56-A9F2-D3434002F813}">
  <dimension ref="A1:F386"/>
  <sheetViews>
    <sheetView workbookViewId="0"/>
  </sheetViews>
  <sheetFormatPr defaultRowHeight="16.5" customHeight="1" x14ac:dyDescent="0.2"/>
  <cols>
    <col min="1" max="1" width="9.7109375" style="68" customWidth="1"/>
    <col min="2" max="2" width="29.140625" style="3" bestFit="1" customWidth="1"/>
    <col min="3" max="3" width="14" style="3" customWidth="1"/>
    <col min="4" max="4" width="17.28515625" style="69" bestFit="1" customWidth="1"/>
    <col min="5" max="6" width="16.85546875" style="69" bestFit="1" customWidth="1"/>
    <col min="7" max="16384" width="9.140625" style="3"/>
  </cols>
  <sheetData>
    <row r="1" spans="1:6" ht="16.5" customHeight="1" x14ac:dyDescent="0.25">
      <c r="A1" s="1" t="s">
        <v>878</v>
      </c>
    </row>
    <row r="5" spans="1:6" s="227" customFormat="1" ht="16.5" customHeight="1" thickBot="1" x14ac:dyDescent="0.3">
      <c r="A5" s="226" t="s">
        <v>0</v>
      </c>
      <c r="B5" s="227" t="s">
        <v>1</v>
      </c>
      <c r="D5" s="228" t="s">
        <v>870</v>
      </c>
      <c r="E5" s="160" t="s">
        <v>871</v>
      </c>
      <c r="F5" s="160" t="s">
        <v>872</v>
      </c>
    </row>
    <row r="6" spans="1:6" ht="16.5" customHeight="1" x14ac:dyDescent="0.2">
      <c r="A6" s="222">
        <v>1</v>
      </c>
      <c r="B6" s="223" t="s">
        <v>5</v>
      </c>
      <c r="C6" s="223"/>
      <c r="D6" s="220">
        <v>3</v>
      </c>
      <c r="E6" s="220">
        <v>6</v>
      </c>
      <c r="F6" s="220">
        <v>6</v>
      </c>
    </row>
    <row r="7" spans="1:6" ht="16.5" customHeight="1" x14ac:dyDescent="0.2">
      <c r="A7" s="222">
        <v>2</v>
      </c>
      <c r="B7" s="223" t="s">
        <v>8</v>
      </c>
      <c r="C7" s="223"/>
      <c r="D7" s="220">
        <v>3</v>
      </c>
      <c r="E7" s="220">
        <v>5</v>
      </c>
      <c r="F7" s="220">
        <v>5</v>
      </c>
    </row>
    <row r="8" spans="1:6" ht="16.5" customHeight="1" x14ac:dyDescent="0.2">
      <c r="A8" s="222">
        <v>3</v>
      </c>
      <c r="B8" s="223" t="s">
        <v>9</v>
      </c>
      <c r="C8" s="223"/>
      <c r="D8" s="220">
        <v>4</v>
      </c>
      <c r="E8" s="220">
        <v>4</v>
      </c>
      <c r="F8" s="220">
        <v>4</v>
      </c>
    </row>
    <row r="9" spans="1:6" ht="16.5" customHeight="1" x14ac:dyDescent="0.2">
      <c r="A9" s="222">
        <v>4</v>
      </c>
      <c r="B9" s="223" t="s">
        <v>10</v>
      </c>
      <c r="C9" s="223"/>
      <c r="D9" s="220">
        <v>1</v>
      </c>
      <c r="E9" s="220">
        <v>1</v>
      </c>
      <c r="F9" s="220">
        <v>1</v>
      </c>
    </row>
    <row r="10" spans="1:6" ht="16.5" customHeight="1" x14ac:dyDescent="0.2">
      <c r="A10" s="222">
        <v>5</v>
      </c>
      <c r="B10" s="223" t="s">
        <v>24</v>
      </c>
      <c r="C10" s="223"/>
      <c r="D10" s="220">
        <v>3</v>
      </c>
      <c r="E10" s="220">
        <v>3</v>
      </c>
      <c r="F10" s="220">
        <v>4</v>
      </c>
    </row>
    <row r="11" spans="1:6" ht="16.5" customHeight="1" x14ac:dyDescent="0.2">
      <c r="A11" s="222">
        <v>6</v>
      </c>
      <c r="B11" s="223" t="s">
        <v>129</v>
      </c>
      <c r="C11" s="223"/>
      <c r="D11" s="220">
        <v>3</v>
      </c>
      <c r="E11" s="220">
        <v>1</v>
      </c>
      <c r="F11" s="220">
        <v>1</v>
      </c>
    </row>
    <row r="12" spans="1:6" ht="16.5" customHeight="1" x14ac:dyDescent="0.2">
      <c r="A12" s="222">
        <v>7</v>
      </c>
      <c r="B12" s="223" t="s">
        <v>131</v>
      </c>
      <c r="C12" s="223"/>
      <c r="D12" s="220">
        <v>4</v>
      </c>
      <c r="E12" s="220">
        <v>4</v>
      </c>
      <c r="F12" s="220">
        <v>4</v>
      </c>
    </row>
    <row r="13" spans="1:6" ht="16.5" customHeight="1" x14ac:dyDescent="0.2">
      <c r="A13" s="222">
        <v>8</v>
      </c>
      <c r="B13" s="223" t="s">
        <v>133</v>
      </c>
      <c r="C13" s="223"/>
      <c r="D13" s="220">
        <v>1</v>
      </c>
      <c r="E13" s="220">
        <v>2</v>
      </c>
      <c r="F13" s="220">
        <v>3</v>
      </c>
    </row>
    <row r="14" spans="1:6" ht="16.5" customHeight="1" x14ac:dyDescent="0.2">
      <c r="A14" s="222">
        <v>9</v>
      </c>
      <c r="B14" s="223" t="s">
        <v>135</v>
      </c>
      <c r="C14" s="223"/>
      <c r="D14" s="220">
        <v>2</v>
      </c>
      <c r="E14" s="220">
        <v>1</v>
      </c>
      <c r="F14" s="220">
        <v>2</v>
      </c>
    </row>
    <row r="15" spans="1:6" ht="16.5" customHeight="1" x14ac:dyDescent="0.2">
      <c r="A15" s="222">
        <v>10</v>
      </c>
      <c r="B15" s="224" t="s">
        <v>137</v>
      </c>
      <c r="C15" s="224"/>
      <c r="D15" s="220">
        <v>2</v>
      </c>
      <c r="E15" s="220">
        <v>5</v>
      </c>
      <c r="F15" s="220">
        <v>5</v>
      </c>
    </row>
    <row r="16" spans="1:6" ht="16.5" customHeight="1" x14ac:dyDescent="0.2">
      <c r="A16" s="222">
        <v>11</v>
      </c>
      <c r="B16" s="223" t="s">
        <v>139</v>
      </c>
      <c r="C16" s="223"/>
      <c r="D16" s="220">
        <v>3</v>
      </c>
      <c r="E16" s="220">
        <v>6</v>
      </c>
      <c r="F16" s="220">
        <v>6</v>
      </c>
    </row>
    <row r="17" spans="1:6" ht="16.5" customHeight="1" x14ac:dyDescent="0.2">
      <c r="A17" s="222">
        <v>12</v>
      </c>
      <c r="B17" s="223" t="s">
        <v>142</v>
      </c>
      <c r="C17" s="223"/>
      <c r="D17" s="220">
        <v>3</v>
      </c>
      <c r="E17" s="220">
        <v>6</v>
      </c>
      <c r="F17" s="220">
        <v>6</v>
      </c>
    </row>
    <row r="18" spans="1:6" ht="16.5" customHeight="1" x14ac:dyDescent="0.2">
      <c r="A18" s="222">
        <v>13</v>
      </c>
      <c r="B18" s="225" t="s">
        <v>877</v>
      </c>
      <c r="C18" s="225"/>
      <c r="D18" s="220">
        <v>3</v>
      </c>
      <c r="E18" s="220">
        <v>2</v>
      </c>
      <c r="F18" s="220">
        <v>3</v>
      </c>
    </row>
    <row r="19" spans="1:6" ht="16.5" customHeight="1" x14ac:dyDescent="0.2">
      <c r="A19" s="222">
        <v>14</v>
      </c>
      <c r="B19" s="223" t="s">
        <v>147</v>
      </c>
      <c r="C19" s="223"/>
      <c r="D19" s="220">
        <v>2</v>
      </c>
      <c r="E19" s="220">
        <v>3</v>
      </c>
      <c r="F19" s="220">
        <v>3</v>
      </c>
    </row>
    <row r="20" spans="1:6" ht="16.5" customHeight="1" x14ac:dyDescent="0.2">
      <c r="A20" s="222">
        <v>15</v>
      </c>
      <c r="B20" s="223" t="s">
        <v>149</v>
      </c>
      <c r="C20" s="223"/>
      <c r="D20" s="220">
        <v>3</v>
      </c>
      <c r="E20" s="220">
        <v>3</v>
      </c>
      <c r="F20" s="220">
        <v>4</v>
      </c>
    </row>
    <row r="21" spans="1:6" ht="16.5" customHeight="1" x14ac:dyDescent="0.2">
      <c r="A21" s="222">
        <v>16</v>
      </c>
      <c r="B21" s="224" t="s">
        <v>25</v>
      </c>
      <c r="C21" s="224"/>
      <c r="D21" s="220">
        <v>3</v>
      </c>
      <c r="E21" s="220">
        <v>4</v>
      </c>
      <c r="F21" s="220">
        <v>4</v>
      </c>
    </row>
    <row r="22" spans="1:6" ht="16.5" customHeight="1" x14ac:dyDescent="0.2">
      <c r="A22" s="222">
        <v>17</v>
      </c>
      <c r="B22" s="223" t="s">
        <v>151</v>
      </c>
      <c r="C22" s="223"/>
      <c r="D22" s="220">
        <v>2</v>
      </c>
      <c r="E22" s="220">
        <v>6</v>
      </c>
      <c r="F22" s="220">
        <v>6</v>
      </c>
    </row>
    <row r="23" spans="1:6" ht="16.5" customHeight="1" x14ac:dyDescent="0.2">
      <c r="A23" s="222">
        <v>18</v>
      </c>
      <c r="B23" s="223" t="s">
        <v>153</v>
      </c>
      <c r="C23" s="223"/>
      <c r="D23" s="220">
        <v>2</v>
      </c>
      <c r="E23" s="220">
        <v>4</v>
      </c>
      <c r="F23" s="220">
        <v>3</v>
      </c>
    </row>
    <row r="24" spans="1:6" ht="16.5" customHeight="1" x14ac:dyDescent="0.2">
      <c r="A24" s="222">
        <v>19</v>
      </c>
      <c r="B24" s="223" t="s">
        <v>155</v>
      </c>
      <c r="C24" s="223"/>
      <c r="D24" s="220">
        <v>2</v>
      </c>
      <c r="E24" s="220">
        <v>4</v>
      </c>
      <c r="F24" s="220">
        <v>3</v>
      </c>
    </row>
    <row r="25" spans="1:6" ht="16.5" customHeight="1" x14ac:dyDescent="0.2">
      <c r="A25" s="222">
        <v>20</v>
      </c>
      <c r="B25" s="223" t="s">
        <v>156</v>
      </c>
      <c r="C25" s="223"/>
      <c r="D25" s="220">
        <v>3</v>
      </c>
      <c r="E25" s="220">
        <v>4</v>
      </c>
      <c r="F25" s="220">
        <v>4</v>
      </c>
    </row>
    <row r="26" spans="1:6" ht="16.5" customHeight="1" x14ac:dyDescent="0.2">
      <c r="A26" s="222">
        <v>21</v>
      </c>
      <c r="B26" s="223" t="s">
        <v>157</v>
      </c>
      <c r="C26" s="223"/>
      <c r="D26" s="220">
        <v>2</v>
      </c>
      <c r="E26" s="220">
        <v>2</v>
      </c>
      <c r="F26" s="220">
        <v>2</v>
      </c>
    </row>
    <row r="27" spans="1:6" ht="16.5" customHeight="1" x14ac:dyDescent="0.2">
      <c r="A27" s="222">
        <v>22</v>
      </c>
      <c r="B27" s="224" t="s">
        <v>160</v>
      </c>
      <c r="C27" s="224"/>
      <c r="D27" s="220">
        <v>4</v>
      </c>
      <c r="E27" s="220">
        <v>5</v>
      </c>
      <c r="F27" s="220">
        <v>5</v>
      </c>
    </row>
    <row r="28" spans="1:6" ht="16.5" customHeight="1" x14ac:dyDescent="0.2">
      <c r="A28" s="222">
        <v>23</v>
      </c>
      <c r="B28" s="223" t="s">
        <v>162</v>
      </c>
      <c r="C28" s="223"/>
      <c r="D28" s="220">
        <v>1</v>
      </c>
      <c r="E28" s="220">
        <v>1</v>
      </c>
      <c r="F28" s="220">
        <v>0</v>
      </c>
    </row>
    <row r="29" spans="1:6" ht="16.5" customHeight="1" x14ac:dyDescent="0.2">
      <c r="A29" s="222">
        <v>24</v>
      </c>
      <c r="B29" s="223" t="s">
        <v>13</v>
      </c>
      <c r="C29" s="223"/>
      <c r="D29" s="220">
        <v>2</v>
      </c>
      <c r="E29" s="220">
        <v>1</v>
      </c>
      <c r="F29" s="220">
        <v>2</v>
      </c>
    </row>
    <row r="30" spans="1:6" ht="16.5" customHeight="1" x14ac:dyDescent="0.2">
      <c r="A30" s="222">
        <v>25</v>
      </c>
      <c r="B30" s="223" t="s">
        <v>164</v>
      </c>
      <c r="C30" s="223"/>
      <c r="D30" s="220">
        <v>2</v>
      </c>
      <c r="E30" s="220">
        <v>3</v>
      </c>
      <c r="F30" s="220">
        <v>2</v>
      </c>
    </row>
    <row r="31" spans="1:6" ht="16.5" customHeight="1" x14ac:dyDescent="0.2">
      <c r="A31" s="222">
        <v>26</v>
      </c>
      <c r="B31" s="223" t="s">
        <v>165</v>
      </c>
      <c r="C31" s="223"/>
      <c r="D31" s="220">
        <v>1</v>
      </c>
      <c r="E31" s="220">
        <v>2</v>
      </c>
      <c r="F31" s="220">
        <v>1</v>
      </c>
    </row>
    <row r="32" spans="1:6" ht="16.5" customHeight="1" x14ac:dyDescent="0.2">
      <c r="A32" s="222">
        <v>27</v>
      </c>
      <c r="B32" s="223" t="s">
        <v>166</v>
      </c>
      <c r="C32" s="223"/>
      <c r="D32" s="220">
        <v>1</v>
      </c>
      <c r="E32" s="220">
        <v>2</v>
      </c>
      <c r="F32" s="220">
        <v>1</v>
      </c>
    </row>
    <row r="33" spans="1:6" ht="16.5" customHeight="1" x14ac:dyDescent="0.2">
      <c r="A33" s="222">
        <v>28</v>
      </c>
      <c r="B33" s="224" t="s">
        <v>167</v>
      </c>
      <c r="C33" s="224"/>
      <c r="D33" s="220">
        <v>2</v>
      </c>
      <c r="E33" s="220">
        <v>2</v>
      </c>
      <c r="F33" s="220">
        <v>2</v>
      </c>
    </row>
    <row r="34" spans="1:6" ht="16.5" customHeight="1" x14ac:dyDescent="0.2">
      <c r="A34" s="222">
        <v>29</v>
      </c>
      <c r="B34" s="223" t="s">
        <v>168</v>
      </c>
      <c r="C34" s="223"/>
      <c r="D34" s="220">
        <v>1</v>
      </c>
      <c r="E34" s="220">
        <v>2</v>
      </c>
      <c r="F34" s="220">
        <v>3</v>
      </c>
    </row>
    <row r="35" spans="1:6" ht="16.5" customHeight="1" x14ac:dyDescent="0.2">
      <c r="A35" s="222">
        <v>30</v>
      </c>
      <c r="B35" s="223" t="s">
        <v>169</v>
      </c>
      <c r="C35" s="223"/>
      <c r="D35" s="220">
        <v>2</v>
      </c>
      <c r="E35" s="220">
        <v>6</v>
      </c>
      <c r="F35" s="220">
        <v>6</v>
      </c>
    </row>
    <row r="36" spans="1:6" ht="16.5" customHeight="1" x14ac:dyDescent="0.2">
      <c r="A36" s="222">
        <v>31</v>
      </c>
      <c r="B36" s="223" t="s">
        <v>172</v>
      </c>
      <c r="C36" s="223"/>
      <c r="D36" s="220">
        <v>2</v>
      </c>
      <c r="E36" s="220">
        <v>2</v>
      </c>
      <c r="F36" s="220">
        <v>3</v>
      </c>
    </row>
    <row r="37" spans="1:6" ht="16.5" customHeight="1" x14ac:dyDescent="0.2">
      <c r="A37" s="222">
        <v>32</v>
      </c>
      <c r="B37" s="223" t="s">
        <v>174</v>
      </c>
      <c r="C37" s="223"/>
      <c r="D37" s="220">
        <v>3</v>
      </c>
      <c r="E37" s="220">
        <v>6</v>
      </c>
      <c r="F37" s="220">
        <v>6</v>
      </c>
    </row>
    <row r="38" spans="1:6" ht="16.5" customHeight="1" x14ac:dyDescent="0.2">
      <c r="A38" s="222">
        <v>33</v>
      </c>
      <c r="B38" s="223" t="s">
        <v>176</v>
      </c>
      <c r="C38" s="223"/>
      <c r="D38" s="220">
        <v>2</v>
      </c>
      <c r="E38" s="220">
        <v>2</v>
      </c>
      <c r="F38" s="220">
        <v>3</v>
      </c>
    </row>
    <row r="39" spans="1:6" ht="16.5" customHeight="1" x14ac:dyDescent="0.2">
      <c r="A39" s="222">
        <v>34</v>
      </c>
      <c r="B39" s="224" t="s">
        <v>177</v>
      </c>
      <c r="C39" s="224"/>
      <c r="D39" s="220">
        <v>2</v>
      </c>
      <c r="E39" s="220">
        <v>4</v>
      </c>
      <c r="F39" s="220">
        <v>4</v>
      </c>
    </row>
    <row r="40" spans="1:6" ht="16.5" customHeight="1" x14ac:dyDescent="0.2">
      <c r="A40" s="222">
        <v>35</v>
      </c>
      <c r="B40" s="223" t="s">
        <v>179</v>
      </c>
      <c r="C40" s="223"/>
      <c r="D40" s="220">
        <v>3</v>
      </c>
      <c r="E40" s="220">
        <v>2</v>
      </c>
      <c r="F40" s="220">
        <v>2</v>
      </c>
    </row>
    <row r="41" spans="1:6" ht="16.5" customHeight="1" x14ac:dyDescent="0.2">
      <c r="A41" s="222">
        <v>36</v>
      </c>
      <c r="B41" s="223" t="s">
        <v>181</v>
      </c>
      <c r="C41" s="223"/>
      <c r="D41" s="220">
        <v>2</v>
      </c>
      <c r="E41" s="220">
        <v>2</v>
      </c>
      <c r="F41" s="220">
        <v>2</v>
      </c>
    </row>
    <row r="42" spans="1:6" ht="16.5" customHeight="1" x14ac:dyDescent="0.2">
      <c r="A42" s="222">
        <v>37</v>
      </c>
      <c r="B42" s="223" t="s">
        <v>183</v>
      </c>
      <c r="C42" s="223"/>
      <c r="D42" s="220">
        <v>1</v>
      </c>
      <c r="E42" s="220">
        <v>1</v>
      </c>
      <c r="F42" s="220">
        <v>1</v>
      </c>
    </row>
    <row r="43" spans="1:6" ht="16.5" customHeight="1" x14ac:dyDescent="0.2">
      <c r="A43" s="222">
        <v>38</v>
      </c>
      <c r="B43" s="223" t="s">
        <v>29</v>
      </c>
      <c r="C43" s="223"/>
      <c r="D43" s="220">
        <v>2</v>
      </c>
      <c r="E43" s="220">
        <v>6</v>
      </c>
      <c r="F43" s="220">
        <v>6</v>
      </c>
    </row>
    <row r="44" spans="1:6" ht="16.5" customHeight="1" x14ac:dyDescent="0.2">
      <c r="A44" s="222">
        <v>39</v>
      </c>
      <c r="B44" s="223" t="s">
        <v>15</v>
      </c>
      <c r="C44" s="223"/>
      <c r="D44" s="220">
        <v>3</v>
      </c>
      <c r="E44" s="220">
        <v>5</v>
      </c>
      <c r="F44" s="220">
        <v>5</v>
      </c>
    </row>
    <row r="45" spans="1:6" ht="16.5" customHeight="1" x14ac:dyDescent="0.2">
      <c r="A45" s="222">
        <v>40</v>
      </c>
      <c r="B45" s="224" t="s">
        <v>186</v>
      </c>
      <c r="C45" s="224"/>
      <c r="D45" s="220">
        <v>2</v>
      </c>
      <c r="E45" s="220">
        <v>1</v>
      </c>
      <c r="F45" s="220">
        <v>3</v>
      </c>
    </row>
    <row r="46" spans="1:6" ht="16.5" customHeight="1" x14ac:dyDescent="0.2">
      <c r="A46" s="222">
        <v>41</v>
      </c>
      <c r="B46" s="223" t="s">
        <v>188</v>
      </c>
      <c r="C46" s="223"/>
      <c r="D46" s="220">
        <v>2</v>
      </c>
      <c r="E46" s="220">
        <v>2</v>
      </c>
      <c r="F46" s="220">
        <v>3</v>
      </c>
    </row>
    <row r="47" spans="1:6" ht="16.5" customHeight="1" x14ac:dyDescent="0.2">
      <c r="A47" s="222">
        <v>42</v>
      </c>
      <c r="B47" s="223" t="s">
        <v>190</v>
      </c>
      <c r="C47" s="223"/>
      <c r="D47" s="220">
        <v>2</v>
      </c>
      <c r="E47" s="220">
        <v>2</v>
      </c>
      <c r="F47" s="220">
        <v>3</v>
      </c>
    </row>
    <row r="48" spans="1:6" ht="16.5" customHeight="1" x14ac:dyDescent="0.2">
      <c r="A48" s="222">
        <v>43</v>
      </c>
      <c r="B48" s="223" t="s">
        <v>191</v>
      </c>
      <c r="C48" s="223"/>
      <c r="D48" s="220">
        <v>2</v>
      </c>
      <c r="E48" s="220">
        <v>2</v>
      </c>
      <c r="F48" s="220">
        <v>2</v>
      </c>
    </row>
    <row r="49" spans="1:6" ht="16.5" customHeight="1" x14ac:dyDescent="0.2">
      <c r="A49" s="222">
        <v>44</v>
      </c>
      <c r="B49" s="223" t="s">
        <v>193</v>
      </c>
      <c r="C49" s="223"/>
      <c r="D49" s="220">
        <v>2</v>
      </c>
      <c r="E49" s="220">
        <v>3</v>
      </c>
      <c r="F49" s="220">
        <v>4</v>
      </c>
    </row>
    <row r="50" spans="1:6" s="35" customFormat="1" ht="16.5" customHeight="1" x14ac:dyDescent="0.2">
      <c r="A50" s="480">
        <v>45</v>
      </c>
      <c r="B50" s="481" t="s">
        <v>195</v>
      </c>
      <c r="C50" s="481"/>
      <c r="D50" s="484">
        <v>2</v>
      </c>
      <c r="E50" s="484">
        <v>3</v>
      </c>
      <c r="F50" s="484">
        <v>4</v>
      </c>
    </row>
    <row r="52" spans="1:6" ht="16.5" customHeight="1" x14ac:dyDescent="0.2">
      <c r="D52" s="68" t="s">
        <v>873</v>
      </c>
    </row>
    <row r="53" spans="1:6" ht="16.5" customHeight="1" x14ac:dyDescent="0.2">
      <c r="D53" s="221" t="s">
        <v>874</v>
      </c>
    </row>
    <row r="54" spans="1:6" ht="16.5" customHeight="1" x14ac:dyDescent="0.2">
      <c r="D54" s="221" t="s">
        <v>875</v>
      </c>
    </row>
    <row r="55" spans="1:6" ht="16.5" customHeight="1" x14ac:dyDescent="0.2">
      <c r="D55" s="221" t="s">
        <v>876</v>
      </c>
    </row>
    <row r="57" spans="1:6" ht="16.5" customHeight="1" x14ac:dyDescent="0.2">
      <c r="D57" s="229" t="s">
        <v>879</v>
      </c>
    </row>
    <row r="58" spans="1:6" ht="16.5" customHeight="1" x14ac:dyDescent="0.2">
      <c r="D58" s="229" t="s">
        <v>880</v>
      </c>
    </row>
    <row r="59" spans="1:6" ht="16.5" customHeight="1" x14ac:dyDescent="0.2">
      <c r="D59" s="229" t="s">
        <v>881</v>
      </c>
    </row>
    <row r="385" spans="1:3" s="69" customFormat="1" ht="16.5" customHeight="1" x14ac:dyDescent="0.2">
      <c r="A385" s="68"/>
      <c r="B385" s="3"/>
      <c r="C385" s="3"/>
    </row>
    <row r="386" spans="1:3" s="69" customFormat="1" ht="16.5" customHeight="1" x14ac:dyDescent="0.2">
      <c r="A386" s="68"/>
      <c r="B386" s="3"/>
      <c r="C386" s="3"/>
    </row>
  </sheetData>
  <printOptions horizontalCentered="1" gridLines="1"/>
  <pageMargins left="0.5" right="0.5" top="0.75" bottom="0.75" header="0.5" footer="0.5"/>
  <pageSetup scale="80" orientation="landscape" r:id="rId1"/>
  <headerFooter scaleWithDoc="0" alignWithMargins="0">
    <oddHeader>&amp;C2021 RGON (Regional Germplasm Observation Nursery)</oddHeader>
    <oddFooter>&amp;CPage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99DD4-2754-4A1C-979F-B32C330CC7C4}">
  <dimension ref="A1:E386"/>
  <sheetViews>
    <sheetView workbookViewId="0"/>
  </sheetViews>
  <sheetFormatPr defaultRowHeight="16.5" customHeight="1" x14ac:dyDescent="0.2"/>
  <cols>
    <col min="1" max="1" width="9.7109375" style="68" customWidth="1"/>
    <col min="2" max="2" width="29.140625" style="3" bestFit="1" customWidth="1"/>
    <col min="3" max="3" width="17.28515625" style="69" bestFit="1" customWidth="1"/>
    <col min="4" max="5" width="16.85546875" style="69" bestFit="1" customWidth="1"/>
    <col min="6" max="16384" width="9.140625" style="3"/>
  </cols>
  <sheetData>
    <row r="1" spans="1:5" ht="16.5" customHeight="1" x14ac:dyDescent="0.25">
      <c r="A1" s="1" t="s">
        <v>1290</v>
      </c>
    </row>
    <row r="3" spans="1:5" ht="16.5" customHeight="1" x14ac:dyDescent="0.25">
      <c r="C3" s="168" t="s">
        <v>107</v>
      </c>
    </row>
    <row r="4" spans="1:5" ht="16.5" customHeight="1" x14ac:dyDescent="0.2">
      <c r="C4" s="420" t="s">
        <v>1291</v>
      </c>
    </row>
    <row r="5" spans="1:5" s="227" customFormat="1" ht="16.5" customHeight="1" thickBot="1" x14ac:dyDescent="0.3">
      <c r="A5" s="226" t="s">
        <v>0</v>
      </c>
      <c r="B5" s="227" t="s">
        <v>1</v>
      </c>
      <c r="C5" s="421"/>
      <c r="D5" s="160"/>
      <c r="E5" s="160"/>
    </row>
    <row r="6" spans="1:5" ht="16.5" customHeight="1" x14ac:dyDescent="0.2">
      <c r="A6" s="222">
        <v>1</v>
      </c>
      <c r="B6" s="223" t="s">
        <v>5</v>
      </c>
      <c r="C6" s="220">
        <v>7.5</v>
      </c>
      <c r="D6" s="220"/>
      <c r="E6" s="220"/>
    </row>
    <row r="7" spans="1:5" ht="16.5" customHeight="1" x14ac:dyDescent="0.2">
      <c r="A7" s="222">
        <v>2</v>
      </c>
      <c r="B7" s="223" t="s">
        <v>8</v>
      </c>
      <c r="C7" s="220">
        <v>7.5</v>
      </c>
      <c r="D7" s="220"/>
      <c r="E7" s="220"/>
    </row>
    <row r="8" spans="1:5" ht="16.5" customHeight="1" x14ac:dyDescent="0.2">
      <c r="A8" s="222">
        <v>3</v>
      </c>
      <c r="B8" s="223" t="s">
        <v>9</v>
      </c>
      <c r="C8" s="220">
        <v>5</v>
      </c>
      <c r="D8" s="220"/>
      <c r="E8" s="220"/>
    </row>
    <row r="9" spans="1:5" ht="16.5" customHeight="1" x14ac:dyDescent="0.2">
      <c r="A9" s="222">
        <v>4</v>
      </c>
      <c r="B9" s="223" t="s">
        <v>10</v>
      </c>
      <c r="C9" s="220">
        <v>7</v>
      </c>
      <c r="D9" s="220"/>
      <c r="E9" s="220"/>
    </row>
    <row r="10" spans="1:5" ht="16.5" customHeight="1" x14ac:dyDescent="0.2">
      <c r="A10" s="222">
        <v>5</v>
      </c>
      <c r="B10" s="223" t="s">
        <v>24</v>
      </c>
      <c r="C10" s="220">
        <v>7</v>
      </c>
      <c r="D10" s="220"/>
      <c r="E10" s="220"/>
    </row>
    <row r="11" spans="1:5" ht="16.5" customHeight="1" x14ac:dyDescent="0.2">
      <c r="A11" s="222">
        <v>6</v>
      </c>
      <c r="B11" s="223" t="s">
        <v>129</v>
      </c>
      <c r="C11" s="220">
        <v>7.5</v>
      </c>
      <c r="D11" s="220"/>
      <c r="E11" s="220"/>
    </row>
    <row r="12" spans="1:5" ht="16.5" customHeight="1" x14ac:dyDescent="0.2">
      <c r="A12" s="222">
        <v>7</v>
      </c>
      <c r="B12" s="223" t="s">
        <v>131</v>
      </c>
      <c r="C12" s="220">
        <v>6</v>
      </c>
      <c r="D12" s="220"/>
      <c r="E12" s="220"/>
    </row>
    <row r="13" spans="1:5" ht="16.5" customHeight="1" x14ac:dyDescent="0.2">
      <c r="A13" s="222">
        <v>8</v>
      </c>
      <c r="B13" s="223" t="s">
        <v>133</v>
      </c>
      <c r="C13" s="220">
        <v>6</v>
      </c>
      <c r="D13" s="220"/>
      <c r="E13" s="220"/>
    </row>
    <row r="14" spans="1:5" ht="16.5" customHeight="1" x14ac:dyDescent="0.2">
      <c r="A14" s="222">
        <v>9</v>
      </c>
      <c r="B14" s="223" t="s">
        <v>135</v>
      </c>
      <c r="C14" s="220">
        <v>6.5</v>
      </c>
      <c r="D14" s="220"/>
      <c r="E14" s="220"/>
    </row>
    <row r="15" spans="1:5" ht="16.5" customHeight="1" x14ac:dyDescent="0.2">
      <c r="A15" s="222">
        <v>10</v>
      </c>
      <c r="B15" s="224" t="s">
        <v>137</v>
      </c>
      <c r="C15" s="220">
        <v>7.5</v>
      </c>
      <c r="D15" s="220"/>
      <c r="E15" s="220"/>
    </row>
    <row r="16" spans="1:5" ht="16.5" customHeight="1" x14ac:dyDescent="0.2">
      <c r="A16" s="222">
        <v>11</v>
      </c>
      <c r="B16" s="223" t="s">
        <v>139</v>
      </c>
      <c r="C16" s="220">
        <v>6</v>
      </c>
      <c r="D16" s="220"/>
      <c r="E16" s="220"/>
    </row>
    <row r="17" spans="1:5" ht="16.5" customHeight="1" x14ac:dyDescent="0.2">
      <c r="A17" s="222">
        <v>12</v>
      </c>
      <c r="B17" s="223" t="s">
        <v>142</v>
      </c>
      <c r="C17" s="220">
        <v>8</v>
      </c>
      <c r="D17" s="220"/>
      <c r="E17" s="220"/>
    </row>
    <row r="18" spans="1:5" ht="16.5" customHeight="1" x14ac:dyDescent="0.2">
      <c r="A18" s="222">
        <v>13</v>
      </c>
      <c r="B18" s="225" t="s">
        <v>877</v>
      </c>
      <c r="C18" s="220">
        <v>2.5</v>
      </c>
      <c r="D18" s="220"/>
      <c r="E18" s="220"/>
    </row>
    <row r="19" spans="1:5" ht="16.5" customHeight="1" x14ac:dyDescent="0.2">
      <c r="A19" s="222">
        <v>14</v>
      </c>
      <c r="B19" s="223" t="s">
        <v>147</v>
      </c>
      <c r="C19" s="220">
        <v>6.5</v>
      </c>
      <c r="D19" s="220"/>
      <c r="E19" s="220"/>
    </row>
    <row r="20" spans="1:5" ht="16.5" customHeight="1" x14ac:dyDescent="0.2">
      <c r="A20" s="222">
        <v>15</v>
      </c>
      <c r="B20" s="223" t="s">
        <v>149</v>
      </c>
      <c r="C20" s="220">
        <v>6</v>
      </c>
      <c r="D20" s="220"/>
      <c r="E20" s="220"/>
    </row>
    <row r="21" spans="1:5" ht="16.5" customHeight="1" x14ac:dyDescent="0.2">
      <c r="A21" s="222">
        <v>16</v>
      </c>
      <c r="B21" s="224" t="s">
        <v>25</v>
      </c>
      <c r="C21" s="220">
        <v>8</v>
      </c>
      <c r="D21" s="220"/>
      <c r="E21" s="220"/>
    </row>
    <row r="22" spans="1:5" ht="16.5" customHeight="1" x14ac:dyDescent="0.2">
      <c r="A22" s="222">
        <v>17</v>
      </c>
      <c r="B22" s="223" t="s">
        <v>151</v>
      </c>
      <c r="C22" s="220">
        <v>5</v>
      </c>
      <c r="D22" s="220"/>
      <c r="E22" s="220"/>
    </row>
    <row r="23" spans="1:5" ht="16.5" customHeight="1" x14ac:dyDescent="0.2">
      <c r="A23" s="222">
        <v>18</v>
      </c>
      <c r="B23" s="223" t="s">
        <v>153</v>
      </c>
      <c r="C23" s="220">
        <v>7.5</v>
      </c>
      <c r="D23" s="220"/>
      <c r="E23" s="220"/>
    </row>
    <row r="24" spans="1:5" ht="16.5" customHeight="1" x14ac:dyDescent="0.2">
      <c r="A24" s="222">
        <v>19</v>
      </c>
      <c r="B24" s="223" t="s">
        <v>155</v>
      </c>
      <c r="C24" s="220">
        <v>7</v>
      </c>
      <c r="D24" s="220"/>
      <c r="E24" s="220"/>
    </row>
    <row r="25" spans="1:5" ht="16.5" customHeight="1" x14ac:dyDescent="0.2">
      <c r="A25" s="222">
        <v>20</v>
      </c>
      <c r="B25" s="223" t="s">
        <v>156</v>
      </c>
      <c r="C25" s="220">
        <v>6.5</v>
      </c>
      <c r="D25" s="220"/>
      <c r="E25" s="220"/>
    </row>
    <row r="26" spans="1:5" ht="16.5" customHeight="1" x14ac:dyDescent="0.2">
      <c r="A26" s="222">
        <v>21</v>
      </c>
      <c r="B26" s="223" t="s">
        <v>157</v>
      </c>
      <c r="C26" s="220">
        <v>7</v>
      </c>
      <c r="D26" s="220"/>
      <c r="E26" s="220"/>
    </row>
    <row r="27" spans="1:5" ht="16.5" customHeight="1" x14ac:dyDescent="0.2">
      <c r="A27" s="222">
        <v>22</v>
      </c>
      <c r="B27" s="224" t="s">
        <v>160</v>
      </c>
      <c r="C27" s="220">
        <v>7.5</v>
      </c>
      <c r="D27" s="220"/>
      <c r="E27" s="220"/>
    </row>
    <row r="28" spans="1:5" ht="16.5" customHeight="1" x14ac:dyDescent="0.2">
      <c r="A28" s="222">
        <v>23</v>
      </c>
      <c r="B28" s="223" t="s">
        <v>162</v>
      </c>
      <c r="C28" s="220">
        <v>5.5</v>
      </c>
      <c r="D28" s="220"/>
      <c r="E28" s="220"/>
    </row>
    <row r="29" spans="1:5" ht="16.5" customHeight="1" x14ac:dyDescent="0.2">
      <c r="A29" s="222">
        <v>24</v>
      </c>
      <c r="B29" s="223" t="s">
        <v>13</v>
      </c>
      <c r="C29" s="220">
        <v>5.5</v>
      </c>
      <c r="D29" s="220"/>
      <c r="E29" s="220"/>
    </row>
    <row r="30" spans="1:5" ht="16.5" customHeight="1" x14ac:dyDescent="0.2">
      <c r="A30" s="222">
        <v>25</v>
      </c>
      <c r="B30" s="223" t="s">
        <v>164</v>
      </c>
      <c r="C30" s="220">
        <v>8.5</v>
      </c>
      <c r="D30" s="220"/>
      <c r="E30" s="220"/>
    </row>
    <row r="31" spans="1:5" ht="16.5" customHeight="1" x14ac:dyDescent="0.2">
      <c r="A31" s="222">
        <v>26</v>
      </c>
      <c r="B31" s="223" t="s">
        <v>165</v>
      </c>
      <c r="C31" s="220">
        <v>9</v>
      </c>
      <c r="D31" s="220"/>
      <c r="E31" s="220"/>
    </row>
    <row r="32" spans="1:5" ht="16.5" customHeight="1" x14ac:dyDescent="0.2">
      <c r="A32" s="222">
        <v>27</v>
      </c>
      <c r="B32" s="223" t="s">
        <v>166</v>
      </c>
      <c r="C32" s="220">
        <v>7.5</v>
      </c>
      <c r="D32" s="220"/>
      <c r="E32" s="220"/>
    </row>
    <row r="33" spans="1:5" ht="16.5" customHeight="1" x14ac:dyDescent="0.2">
      <c r="A33" s="222">
        <v>28</v>
      </c>
      <c r="B33" s="224" t="s">
        <v>167</v>
      </c>
      <c r="C33" s="220">
        <v>8</v>
      </c>
      <c r="D33" s="220"/>
      <c r="E33" s="220"/>
    </row>
    <row r="34" spans="1:5" ht="16.5" customHeight="1" x14ac:dyDescent="0.2">
      <c r="A34" s="222">
        <v>29</v>
      </c>
      <c r="B34" s="223" t="s">
        <v>168</v>
      </c>
      <c r="C34" s="220">
        <v>7.5</v>
      </c>
      <c r="D34" s="220"/>
      <c r="E34" s="220"/>
    </row>
    <row r="35" spans="1:5" ht="16.5" customHeight="1" x14ac:dyDescent="0.2">
      <c r="A35" s="222">
        <v>30</v>
      </c>
      <c r="B35" s="223" t="s">
        <v>169</v>
      </c>
      <c r="C35" s="220">
        <v>8</v>
      </c>
      <c r="D35" s="220"/>
      <c r="E35" s="220"/>
    </row>
    <row r="36" spans="1:5" ht="16.5" customHeight="1" x14ac:dyDescent="0.2">
      <c r="A36" s="222">
        <v>31</v>
      </c>
      <c r="B36" s="223" t="s">
        <v>172</v>
      </c>
      <c r="C36" s="220">
        <v>7.5</v>
      </c>
      <c r="D36" s="220"/>
      <c r="E36" s="220"/>
    </row>
    <row r="37" spans="1:5" ht="16.5" customHeight="1" x14ac:dyDescent="0.2">
      <c r="A37" s="222">
        <v>32</v>
      </c>
      <c r="B37" s="223" t="s">
        <v>174</v>
      </c>
      <c r="C37" s="220">
        <v>8</v>
      </c>
      <c r="D37" s="220"/>
      <c r="E37" s="220"/>
    </row>
    <row r="38" spans="1:5" ht="16.5" customHeight="1" x14ac:dyDescent="0.2">
      <c r="A38" s="222">
        <v>33</v>
      </c>
      <c r="B38" s="223" t="s">
        <v>176</v>
      </c>
      <c r="C38" s="220">
        <v>8</v>
      </c>
      <c r="D38" s="220"/>
      <c r="E38" s="220"/>
    </row>
    <row r="39" spans="1:5" ht="16.5" customHeight="1" x14ac:dyDescent="0.2">
      <c r="A39" s="222">
        <v>34</v>
      </c>
      <c r="B39" s="224" t="s">
        <v>177</v>
      </c>
      <c r="C39" s="220">
        <v>8</v>
      </c>
      <c r="D39" s="220"/>
      <c r="E39" s="220"/>
    </row>
    <row r="40" spans="1:5" ht="16.5" customHeight="1" x14ac:dyDescent="0.2">
      <c r="A40" s="222">
        <v>35</v>
      </c>
      <c r="B40" s="223" t="s">
        <v>179</v>
      </c>
      <c r="C40" s="220">
        <v>6</v>
      </c>
      <c r="D40" s="220"/>
      <c r="E40" s="220"/>
    </row>
    <row r="41" spans="1:5" ht="16.5" customHeight="1" x14ac:dyDescent="0.2">
      <c r="A41" s="222">
        <v>36</v>
      </c>
      <c r="B41" s="223" t="s">
        <v>181</v>
      </c>
      <c r="C41" s="220">
        <v>7.5</v>
      </c>
      <c r="D41" s="220"/>
      <c r="E41" s="220"/>
    </row>
    <row r="42" spans="1:5" ht="16.5" customHeight="1" x14ac:dyDescent="0.2">
      <c r="A42" s="222">
        <v>37</v>
      </c>
      <c r="B42" s="223" t="s">
        <v>183</v>
      </c>
      <c r="C42" s="220">
        <v>6.5</v>
      </c>
      <c r="D42" s="220"/>
      <c r="E42" s="220"/>
    </row>
    <row r="43" spans="1:5" ht="16.5" customHeight="1" x14ac:dyDescent="0.2">
      <c r="A43" s="222">
        <v>38</v>
      </c>
      <c r="B43" s="223" t="s">
        <v>29</v>
      </c>
      <c r="C43" s="220">
        <v>7</v>
      </c>
      <c r="D43" s="220"/>
      <c r="E43" s="220"/>
    </row>
    <row r="44" spans="1:5" ht="16.5" customHeight="1" x14ac:dyDescent="0.2">
      <c r="A44" s="222">
        <v>39</v>
      </c>
      <c r="B44" s="223" t="s">
        <v>15</v>
      </c>
      <c r="C44" s="220">
        <v>6</v>
      </c>
      <c r="D44" s="220"/>
      <c r="E44" s="220"/>
    </row>
    <row r="45" spans="1:5" ht="16.5" customHeight="1" x14ac:dyDescent="0.2">
      <c r="A45" s="222">
        <v>40</v>
      </c>
      <c r="B45" s="224" t="s">
        <v>186</v>
      </c>
      <c r="C45" s="220">
        <v>7</v>
      </c>
      <c r="D45" s="220"/>
      <c r="E45" s="220"/>
    </row>
    <row r="46" spans="1:5" ht="16.5" customHeight="1" x14ac:dyDescent="0.2">
      <c r="A46" s="222">
        <v>41</v>
      </c>
      <c r="B46" s="223" t="s">
        <v>188</v>
      </c>
      <c r="C46" s="220">
        <v>9</v>
      </c>
      <c r="D46" s="220"/>
      <c r="E46" s="220"/>
    </row>
    <row r="47" spans="1:5" ht="16.5" customHeight="1" x14ac:dyDescent="0.2">
      <c r="A47" s="222">
        <v>42</v>
      </c>
      <c r="B47" s="223" t="s">
        <v>190</v>
      </c>
      <c r="C47" s="220">
        <v>8.5</v>
      </c>
      <c r="D47" s="220"/>
      <c r="E47" s="220"/>
    </row>
    <row r="48" spans="1:5" ht="16.5" customHeight="1" x14ac:dyDescent="0.2">
      <c r="A48" s="222">
        <v>43</v>
      </c>
      <c r="B48" s="223" t="s">
        <v>191</v>
      </c>
      <c r="C48" s="220">
        <v>6</v>
      </c>
      <c r="D48" s="220"/>
      <c r="E48" s="220"/>
    </row>
    <row r="49" spans="1:5" ht="16.5" customHeight="1" x14ac:dyDescent="0.2">
      <c r="A49" s="222">
        <v>44</v>
      </c>
      <c r="B49" s="223" t="s">
        <v>193</v>
      </c>
      <c r="C49" s="220">
        <v>7.5</v>
      </c>
      <c r="D49" s="220"/>
      <c r="E49" s="220"/>
    </row>
    <row r="50" spans="1:5" s="35" customFormat="1" ht="16.5" customHeight="1" x14ac:dyDescent="0.2">
      <c r="A50" s="480">
        <v>45</v>
      </c>
      <c r="B50" s="481" t="s">
        <v>195</v>
      </c>
      <c r="C50" s="484">
        <v>6</v>
      </c>
      <c r="D50" s="484"/>
      <c r="E50" s="484"/>
    </row>
    <row r="52" spans="1:5" ht="16.5" customHeight="1" x14ac:dyDescent="0.2">
      <c r="C52" s="419" t="s">
        <v>1292</v>
      </c>
    </row>
    <row r="53" spans="1:5" ht="16.5" customHeight="1" x14ac:dyDescent="0.2">
      <c r="C53" s="419"/>
    </row>
    <row r="54" spans="1:5" ht="16.5" customHeight="1" x14ac:dyDescent="0.2">
      <c r="C54" s="419"/>
    </row>
    <row r="55" spans="1:5" ht="16.5" customHeight="1" x14ac:dyDescent="0.2">
      <c r="C55" s="419"/>
    </row>
    <row r="56" spans="1:5" ht="16.5" customHeight="1" x14ac:dyDescent="0.2">
      <c r="C56" s="419"/>
    </row>
    <row r="57" spans="1:5" ht="16.5" customHeight="1" x14ac:dyDescent="0.2">
      <c r="C57" s="419"/>
    </row>
    <row r="58" spans="1:5" ht="16.5" customHeight="1" x14ac:dyDescent="0.2">
      <c r="C58" s="419"/>
    </row>
    <row r="59" spans="1:5" ht="16.5" customHeight="1" x14ac:dyDescent="0.2">
      <c r="C59" s="419"/>
    </row>
    <row r="60" spans="1:5" ht="16.5" customHeight="1" x14ac:dyDescent="0.2">
      <c r="C60" s="419"/>
    </row>
    <row r="61" spans="1:5" ht="16.5" customHeight="1" x14ac:dyDescent="0.2">
      <c r="C61" s="419"/>
    </row>
    <row r="385" spans="1:2" s="69" customFormat="1" ht="16.5" customHeight="1" x14ac:dyDescent="0.2">
      <c r="A385" s="68"/>
      <c r="B385" s="3"/>
    </row>
    <row r="386" spans="1:2" s="69" customFormat="1" ht="16.5" customHeight="1" x14ac:dyDescent="0.2">
      <c r="A386" s="68"/>
      <c r="B386" s="3"/>
    </row>
  </sheetData>
  <mergeCells count="2">
    <mergeCell ref="C4:C5"/>
    <mergeCell ref="C52:C61"/>
  </mergeCells>
  <printOptions horizontalCentered="1" gridLines="1"/>
  <pageMargins left="0.5" right="0.5" top="0.75" bottom="0.75" header="0.5" footer="0.5"/>
  <pageSetup scale="80" orientation="landscape" r:id="rId1"/>
  <headerFooter scaleWithDoc="0" alignWithMargins="0">
    <oddHeader>&amp;C2021 RGON (Regional Germplasm Observation Nursery)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7"/>
  <sheetViews>
    <sheetView workbookViewId="0"/>
  </sheetViews>
  <sheetFormatPr defaultRowHeight="15" x14ac:dyDescent="0.25"/>
  <cols>
    <col min="1" max="1" width="118.42578125" customWidth="1"/>
  </cols>
  <sheetData>
    <row r="1" spans="1:1" ht="15.75" x14ac:dyDescent="0.25">
      <c r="A1" s="39" t="s">
        <v>47</v>
      </c>
    </row>
    <row r="2" spans="1:1" ht="15.75" x14ac:dyDescent="0.25">
      <c r="A2" s="40" t="s">
        <v>48</v>
      </c>
    </row>
    <row r="3" spans="1:1" ht="15.75" x14ac:dyDescent="0.25">
      <c r="A3" s="41" t="s">
        <v>49</v>
      </c>
    </row>
    <row r="4" spans="1:1" ht="15.75" x14ac:dyDescent="0.25">
      <c r="A4" s="41" t="s">
        <v>50</v>
      </c>
    </row>
    <row r="5" spans="1:1" ht="15.75" x14ac:dyDescent="0.25">
      <c r="A5" s="41" t="s">
        <v>51</v>
      </c>
    </row>
    <row r="6" spans="1:1" ht="45.75" x14ac:dyDescent="0.25">
      <c r="A6" s="41" t="s">
        <v>52</v>
      </c>
    </row>
    <row r="7" spans="1:1" ht="15.75" x14ac:dyDescent="0.25">
      <c r="A7" s="41" t="s">
        <v>53</v>
      </c>
    </row>
    <row r="8" spans="1:1" ht="15.75" x14ac:dyDescent="0.25">
      <c r="A8" s="41" t="s">
        <v>54</v>
      </c>
    </row>
    <row r="9" spans="1:1" ht="15.75" x14ac:dyDescent="0.25">
      <c r="A9" s="40" t="s">
        <v>55</v>
      </c>
    </row>
    <row r="10" spans="1:1" ht="15.75" x14ac:dyDescent="0.25">
      <c r="A10" s="41" t="s">
        <v>56</v>
      </c>
    </row>
    <row r="11" spans="1:1" ht="15.75" x14ac:dyDescent="0.25">
      <c r="A11" s="41" t="s">
        <v>57</v>
      </c>
    </row>
    <row r="12" spans="1:1" ht="15.75" x14ac:dyDescent="0.25">
      <c r="A12" s="40" t="s">
        <v>58</v>
      </c>
    </row>
    <row r="13" spans="1:1" ht="15.75" x14ac:dyDescent="0.25">
      <c r="A13" s="41" t="s">
        <v>59</v>
      </c>
    </row>
    <row r="14" spans="1:1" ht="15.75" x14ac:dyDescent="0.25">
      <c r="A14" s="40" t="s">
        <v>60</v>
      </c>
    </row>
    <row r="15" spans="1:1" ht="30.75" x14ac:dyDescent="0.25">
      <c r="A15" s="41" t="s">
        <v>971</v>
      </c>
    </row>
    <row r="16" spans="1:1" ht="15.75" x14ac:dyDescent="0.25">
      <c r="A16" s="40" t="s">
        <v>61</v>
      </c>
    </row>
    <row r="17" spans="1:1" ht="15.75" x14ac:dyDescent="0.25">
      <c r="A17" s="41" t="s">
        <v>62</v>
      </c>
    </row>
    <row r="18" spans="1:1" ht="15.75" x14ac:dyDescent="0.25">
      <c r="A18" s="41" t="s">
        <v>63</v>
      </c>
    </row>
    <row r="19" spans="1:1" ht="15.75" x14ac:dyDescent="0.25">
      <c r="A19" s="41" t="s">
        <v>64</v>
      </c>
    </row>
    <row r="20" spans="1:1" ht="15.75" x14ac:dyDescent="0.25">
      <c r="A20" s="41" t="s">
        <v>65</v>
      </c>
    </row>
    <row r="21" spans="1:1" ht="15.75" x14ac:dyDescent="0.25">
      <c r="A21" s="40" t="s">
        <v>66</v>
      </c>
    </row>
    <row r="22" spans="1:1" ht="15.75" x14ac:dyDescent="0.25">
      <c r="A22" s="41" t="s">
        <v>204</v>
      </c>
    </row>
    <row r="23" spans="1:1" ht="15.75" x14ac:dyDescent="0.25">
      <c r="A23" s="40" t="s">
        <v>67</v>
      </c>
    </row>
    <row r="24" spans="1:1" ht="15.75" x14ac:dyDescent="0.25">
      <c r="A24" s="41" t="s">
        <v>1346</v>
      </c>
    </row>
    <row r="25" spans="1:1" ht="15.75" x14ac:dyDescent="0.25">
      <c r="A25" s="41" t="s">
        <v>68</v>
      </c>
    </row>
    <row r="26" spans="1:1" ht="15.75" x14ac:dyDescent="0.25">
      <c r="A26" s="40" t="s">
        <v>69</v>
      </c>
    </row>
    <row r="27" spans="1:1" ht="15.75" x14ac:dyDescent="0.25">
      <c r="A27" s="41" t="s">
        <v>70</v>
      </c>
    </row>
    <row r="28" spans="1:1" ht="15.75" x14ac:dyDescent="0.25">
      <c r="A28" s="40" t="s">
        <v>71</v>
      </c>
    </row>
    <row r="29" spans="1:1" ht="15.75" x14ac:dyDescent="0.25">
      <c r="A29" s="41" t="s">
        <v>72</v>
      </c>
    </row>
    <row r="30" spans="1:1" ht="15.75" x14ac:dyDescent="0.25">
      <c r="A30" s="40" t="s">
        <v>73</v>
      </c>
    </row>
    <row r="31" spans="1:1" ht="15.75" x14ac:dyDescent="0.25">
      <c r="A31" s="41" t="s">
        <v>74</v>
      </c>
    </row>
    <row r="32" spans="1:1" ht="15.75" x14ac:dyDescent="0.25">
      <c r="A32" s="41" t="s">
        <v>75</v>
      </c>
    </row>
    <row r="33" spans="1:1" ht="15.75" x14ac:dyDescent="0.25">
      <c r="A33" s="41" t="s">
        <v>76</v>
      </c>
    </row>
    <row r="34" spans="1:1" ht="15.75" x14ac:dyDescent="0.25">
      <c r="A34" s="40" t="s">
        <v>77</v>
      </c>
    </row>
    <row r="35" spans="1:1" ht="15.75" x14ac:dyDescent="0.25">
      <c r="A35" s="41" t="s">
        <v>882</v>
      </c>
    </row>
    <row r="36" spans="1:1" ht="15.75" x14ac:dyDescent="0.25">
      <c r="A36" s="41" t="s">
        <v>883</v>
      </c>
    </row>
    <row r="37" spans="1:1" ht="15.75" x14ac:dyDescent="0.25">
      <c r="A37" s="40" t="s">
        <v>78</v>
      </c>
    </row>
    <row r="38" spans="1:1" ht="15.75" x14ac:dyDescent="0.25">
      <c r="A38" s="41" t="s">
        <v>79</v>
      </c>
    </row>
    <row r="39" spans="1:1" ht="15.75" x14ac:dyDescent="0.25">
      <c r="A39" s="41" t="s">
        <v>80</v>
      </c>
    </row>
    <row r="40" spans="1:1" ht="15.75" x14ac:dyDescent="0.25">
      <c r="A40" s="40" t="s">
        <v>81</v>
      </c>
    </row>
    <row r="41" spans="1:1" ht="15.75" x14ac:dyDescent="0.25">
      <c r="A41" s="41" t="s">
        <v>82</v>
      </c>
    </row>
    <row r="42" spans="1:1" ht="15.75" x14ac:dyDescent="0.25">
      <c r="A42" s="42" t="s">
        <v>83</v>
      </c>
    </row>
    <row r="43" spans="1:1" ht="15.75" x14ac:dyDescent="0.25">
      <c r="A43" s="43" t="s">
        <v>203</v>
      </c>
    </row>
    <row r="44" spans="1:1" ht="15.75" x14ac:dyDescent="0.25">
      <c r="A44" s="40" t="s">
        <v>84</v>
      </c>
    </row>
    <row r="45" spans="1:1" ht="15.75" x14ac:dyDescent="0.25">
      <c r="A45" s="41" t="s">
        <v>1296</v>
      </c>
    </row>
    <row r="46" spans="1:1" ht="15.75" x14ac:dyDescent="0.25">
      <c r="A46" s="40" t="s">
        <v>85</v>
      </c>
    </row>
    <row r="47" spans="1:1" ht="15.75" x14ac:dyDescent="0.25">
      <c r="A47" s="41" t="s">
        <v>86</v>
      </c>
    </row>
    <row r="48" spans="1:1" ht="15.75" x14ac:dyDescent="0.25">
      <c r="A48" s="41" t="s">
        <v>87</v>
      </c>
    </row>
    <row r="49" spans="1:1" ht="15.75" x14ac:dyDescent="0.25">
      <c r="A49" s="40" t="s">
        <v>88</v>
      </c>
    </row>
    <row r="50" spans="1:1" ht="15.75" x14ac:dyDescent="0.25">
      <c r="A50" s="41" t="s">
        <v>89</v>
      </c>
    </row>
    <row r="51" spans="1:1" ht="15.75" x14ac:dyDescent="0.25">
      <c r="A51" s="42" t="s">
        <v>19</v>
      </c>
    </row>
    <row r="52" spans="1:1" ht="15.75" x14ac:dyDescent="0.25">
      <c r="A52" s="43" t="s">
        <v>1345</v>
      </c>
    </row>
    <row r="53" spans="1:1" ht="15.75" x14ac:dyDescent="0.25">
      <c r="A53" s="44" t="s">
        <v>90</v>
      </c>
    </row>
    <row r="54" spans="1:1" ht="15.75" x14ac:dyDescent="0.25">
      <c r="A54" s="43" t="s">
        <v>91</v>
      </c>
    </row>
    <row r="55" spans="1:1" ht="15.75" x14ac:dyDescent="0.25">
      <c r="A55" s="43" t="s">
        <v>92</v>
      </c>
    </row>
    <row r="56" spans="1:1" ht="15.75" x14ac:dyDescent="0.25">
      <c r="A56" s="42" t="s">
        <v>93</v>
      </c>
    </row>
    <row r="57" spans="1:1" ht="15.75" x14ac:dyDescent="0.25">
      <c r="A57" s="43" t="s">
        <v>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C28A2-4D7A-4F88-8839-50CCE8245702}">
  <dimension ref="A1:F98"/>
  <sheetViews>
    <sheetView workbookViewId="0"/>
  </sheetViews>
  <sheetFormatPr defaultRowHeight="15" x14ac:dyDescent="0.2"/>
  <cols>
    <col min="1" max="1" width="10" style="212" customWidth="1"/>
    <col min="2" max="2" width="28.5703125" style="212" customWidth="1"/>
    <col min="3" max="3" width="11.42578125" style="206" customWidth="1"/>
    <col min="4" max="4" width="11.42578125" style="205" bestFit="1" customWidth="1"/>
    <col min="5" max="5" width="92.140625" style="205" bestFit="1" customWidth="1"/>
    <col min="6" max="6" width="15.5703125" style="205" customWidth="1"/>
    <col min="7" max="16384" width="9.140625" style="206"/>
  </cols>
  <sheetData>
    <row r="1" spans="1:6" s="201" customFormat="1" ht="15.75" x14ac:dyDescent="0.25">
      <c r="A1" s="200" t="s">
        <v>869</v>
      </c>
      <c r="B1" s="200"/>
      <c r="D1" s="202"/>
      <c r="E1" s="202"/>
      <c r="F1" s="202"/>
    </row>
    <row r="2" spans="1:6" s="201" customFormat="1" ht="15.75" x14ac:dyDescent="0.25">
      <c r="A2" s="200"/>
      <c r="B2" s="200"/>
      <c r="D2" s="202"/>
      <c r="E2" s="202"/>
      <c r="F2" s="202"/>
    </row>
    <row r="3" spans="1:6" s="201" customFormat="1" ht="15.75" x14ac:dyDescent="0.25">
      <c r="A3" s="200"/>
      <c r="B3" s="200"/>
      <c r="C3" s="422" t="s">
        <v>99</v>
      </c>
      <c r="D3" s="422"/>
      <c r="E3" s="202"/>
      <c r="F3" s="202"/>
    </row>
    <row r="4" spans="1:6" s="201" customFormat="1" ht="15.75" x14ac:dyDescent="0.25">
      <c r="A4" s="200" t="s">
        <v>0</v>
      </c>
      <c r="B4" s="200" t="s">
        <v>1</v>
      </c>
      <c r="C4" s="202" t="s">
        <v>868</v>
      </c>
      <c r="D4" s="202" t="s">
        <v>868</v>
      </c>
      <c r="E4" s="202" t="s">
        <v>867</v>
      </c>
      <c r="F4" s="202"/>
    </row>
    <row r="5" spans="1:6" s="218" customFormat="1" ht="16.5" thickBot="1" x14ac:dyDescent="0.3">
      <c r="A5" s="215"/>
      <c r="B5" s="215"/>
      <c r="C5" s="216">
        <v>44651</v>
      </c>
      <c r="D5" s="216">
        <v>44662</v>
      </c>
      <c r="E5" s="217"/>
      <c r="F5" s="217"/>
    </row>
    <row r="6" spans="1:6" x14ac:dyDescent="0.2">
      <c r="A6" s="426">
        <v>1</v>
      </c>
      <c r="B6" s="5" t="s">
        <v>5</v>
      </c>
      <c r="C6" s="204" t="s">
        <v>646</v>
      </c>
      <c r="D6" s="204" t="s">
        <v>646</v>
      </c>
      <c r="E6" s="204"/>
    </row>
    <row r="7" spans="1:6" x14ac:dyDescent="0.2">
      <c r="A7" s="426">
        <v>2</v>
      </c>
      <c r="B7" s="5" t="s">
        <v>8</v>
      </c>
      <c r="C7" s="204" t="s">
        <v>646</v>
      </c>
      <c r="D7" s="204" t="s">
        <v>646</v>
      </c>
      <c r="E7" s="204"/>
    </row>
    <row r="8" spans="1:6" x14ac:dyDescent="0.2">
      <c r="A8" s="426">
        <v>3</v>
      </c>
      <c r="B8" s="5" t="s">
        <v>9</v>
      </c>
      <c r="C8" s="204">
        <v>2</v>
      </c>
      <c r="D8" s="204">
        <v>2</v>
      </c>
      <c r="E8" s="204"/>
    </row>
    <row r="9" spans="1:6" x14ac:dyDescent="0.2">
      <c r="A9" s="426">
        <v>4</v>
      </c>
      <c r="B9" s="8" t="s">
        <v>10</v>
      </c>
      <c r="C9" s="204">
        <v>1</v>
      </c>
      <c r="D9" s="204">
        <v>1</v>
      </c>
      <c r="E9" s="204"/>
    </row>
    <row r="10" spans="1:6" x14ac:dyDescent="0.2">
      <c r="A10" s="426">
        <v>5</v>
      </c>
      <c r="B10" s="207" t="s">
        <v>24</v>
      </c>
      <c r="C10" s="204">
        <v>2</v>
      </c>
      <c r="D10" s="204">
        <v>2</v>
      </c>
      <c r="E10" s="204"/>
    </row>
    <row r="11" spans="1:6" x14ac:dyDescent="0.2">
      <c r="A11" s="426">
        <v>6</v>
      </c>
      <c r="B11" s="12" t="s">
        <v>129</v>
      </c>
      <c r="C11" s="204">
        <v>2</v>
      </c>
      <c r="D11" s="204">
        <v>2</v>
      </c>
      <c r="E11" s="204"/>
    </row>
    <row r="12" spans="1:6" x14ac:dyDescent="0.2">
      <c r="A12" s="426">
        <v>7</v>
      </c>
      <c r="B12" s="12" t="s">
        <v>131</v>
      </c>
      <c r="C12" s="204">
        <v>2</v>
      </c>
      <c r="D12" s="204">
        <v>2</v>
      </c>
      <c r="E12" s="204"/>
    </row>
    <row r="13" spans="1:6" x14ac:dyDescent="0.2">
      <c r="A13" s="426">
        <v>8</v>
      </c>
      <c r="B13" s="14" t="s">
        <v>133</v>
      </c>
      <c r="C13" s="204">
        <v>2</v>
      </c>
      <c r="D13" s="204">
        <v>2</v>
      </c>
      <c r="E13" s="204"/>
    </row>
    <row r="14" spans="1:6" x14ac:dyDescent="0.2">
      <c r="A14" s="426">
        <v>9</v>
      </c>
      <c r="B14" s="17" t="s">
        <v>135</v>
      </c>
      <c r="C14" s="204">
        <v>1</v>
      </c>
      <c r="D14" s="204">
        <v>2</v>
      </c>
      <c r="E14" s="204"/>
    </row>
    <row r="15" spans="1:6" x14ac:dyDescent="0.2">
      <c r="A15" s="426">
        <v>10</v>
      </c>
      <c r="B15" s="17" t="s">
        <v>137</v>
      </c>
      <c r="C15" s="204">
        <v>1</v>
      </c>
      <c r="D15" s="204">
        <v>1</v>
      </c>
      <c r="E15" s="490" t="s">
        <v>1342</v>
      </c>
    </row>
    <row r="16" spans="1:6" x14ac:dyDescent="0.2">
      <c r="A16" s="426">
        <v>11</v>
      </c>
      <c r="B16" s="17" t="s">
        <v>139</v>
      </c>
      <c r="C16" s="204">
        <v>1</v>
      </c>
      <c r="D16" s="204">
        <v>1</v>
      </c>
      <c r="E16" s="490" t="s">
        <v>1342</v>
      </c>
    </row>
    <row r="17" spans="1:5" x14ac:dyDescent="0.2">
      <c r="A17" s="426">
        <v>12</v>
      </c>
      <c r="B17" s="17" t="s">
        <v>142</v>
      </c>
      <c r="C17" s="204">
        <v>1</v>
      </c>
      <c r="D17" s="204">
        <v>2</v>
      </c>
      <c r="E17" s="490" t="s">
        <v>1342</v>
      </c>
    </row>
    <row r="18" spans="1:5" x14ac:dyDescent="0.2">
      <c r="A18" s="426">
        <v>13</v>
      </c>
      <c r="B18" s="17" t="s">
        <v>144</v>
      </c>
      <c r="C18" s="204">
        <v>1</v>
      </c>
      <c r="D18" s="204">
        <v>1</v>
      </c>
      <c r="E18" s="204"/>
    </row>
    <row r="19" spans="1:5" x14ac:dyDescent="0.2">
      <c r="A19" s="426">
        <v>14</v>
      </c>
      <c r="B19" s="173" t="s">
        <v>147</v>
      </c>
      <c r="C19" s="204">
        <v>1</v>
      </c>
      <c r="D19" s="204">
        <v>1</v>
      </c>
      <c r="E19" s="204"/>
    </row>
    <row r="20" spans="1:5" x14ac:dyDescent="0.2">
      <c r="A20" s="426">
        <v>15</v>
      </c>
      <c r="B20" s="173" t="s">
        <v>149</v>
      </c>
      <c r="C20" s="204">
        <v>1</v>
      </c>
      <c r="D20" s="204">
        <v>2</v>
      </c>
      <c r="E20" s="204"/>
    </row>
    <row r="21" spans="1:5" x14ac:dyDescent="0.2">
      <c r="A21" s="426">
        <v>16</v>
      </c>
      <c r="B21" s="176" t="s">
        <v>25</v>
      </c>
      <c r="C21" s="204">
        <v>1</v>
      </c>
      <c r="D21" s="204">
        <v>2</v>
      </c>
      <c r="E21" s="204"/>
    </row>
    <row r="22" spans="1:5" x14ac:dyDescent="0.2">
      <c r="A22" s="426">
        <v>17</v>
      </c>
      <c r="B22" s="173" t="s">
        <v>151</v>
      </c>
      <c r="C22" s="204">
        <v>1</v>
      </c>
      <c r="D22" s="204">
        <v>1</v>
      </c>
      <c r="E22" s="204"/>
    </row>
    <row r="23" spans="1:5" x14ac:dyDescent="0.2">
      <c r="A23" s="426">
        <v>18</v>
      </c>
      <c r="B23" s="208" t="s">
        <v>153</v>
      </c>
      <c r="C23" s="204">
        <v>1</v>
      </c>
      <c r="D23" s="204">
        <v>3</v>
      </c>
      <c r="E23" s="204"/>
    </row>
    <row r="24" spans="1:5" x14ac:dyDescent="0.2">
      <c r="A24" s="426">
        <v>19</v>
      </c>
      <c r="B24" s="208" t="s">
        <v>155</v>
      </c>
      <c r="C24" s="204">
        <v>1</v>
      </c>
      <c r="D24" s="204">
        <v>2</v>
      </c>
      <c r="E24" s="204"/>
    </row>
    <row r="25" spans="1:5" x14ac:dyDescent="0.2">
      <c r="A25" s="426">
        <v>20</v>
      </c>
      <c r="B25" s="208" t="s">
        <v>156</v>
      </c>
      <c r="C25" s="204">
        <v>1</v>
      </c>
      <c r="D25" s="204">
        <v>2</v>
      </c>
      <c r="E25" s="204"/>
    </row>
    <row r="26" spans="1:5" x14ac:dyDescent="0.2">
      <c r="A26" s="426">
        <v>21</v>
      </c>
      <c r="B26" s="209" t="s">
        <v>157</v>
      </c>
      <c r="C26" s="204">
        <v>1</v>
      </c>
      <c r="D26" s="204">
        <v>2</v>
      </c>
      <c r="E26" s="204"/>
    </row>
    <row r="27" spans="1:5" x14ac:dyDescent="0.2">
      <c r="A27" s="426">
        <v>22</v>
      </c>
      <c r="B27" s="208" t="s">
        <v>160</v>
      </c>
      <c r="C27" s="204">
        <v>1</v>
      </c>
      <c r="D27" s="204">
        <v>1</v>
      </c>
      <c r="E27" s="204"/>
    </row>
    <row r="28" spans="1:5" x14ac:dyDescent="0.2">
      <c r="A28" s="426">
        <v>23</v>
      </c>
      <c r="B28" s="210" t="s">
        <v>162</v>
      </c>
      <c r="C28" s="204">
        <v>2</v>
      </c>
      <c r="D28" s="204">
        <v>3</v>
      </c>
      <c r="E28" s="204"/>
    </row>
    <row r="29" spans="1:5" x14ac:dyDescent="0.2">
      <c r="A29" s="426">
        <v>24</v>
      </c>
      <c r="B29" s="26" t="s">
        <v>13</v>
      </c>
      <c r="C29" s="204">
        <v>1</v>
      </c>
      <c r="D29" s="204">
        <v>2</v>
      </c>
      <c r="E29" s="204"/>
    </row>
    <row r="30" spans="1:5" x14ac:dyDescent="0.2">
      <c r="A30" s="426">
        <v>25</v>
      </c>
      <c r="B30" s="208" t="s">
        <v>164</v>
      </c>
      <c r="C30" s="204">
        <v>1</v>
      </c>
      <c r="D30" s="204">
        <v>1</v>
      </c>
      <c r="E30" s="204"/>
    </row>
    <row r="31" spans="1:5" x14ac:dyDescent="0.2">
      <c r="A31" s="426">
        <v>26</v>
      </c>
      <c r="B31" s="208" t="s">
        <v>165</v>
      </c>
      <c r="C31" s="204">
        <v>2</v>
      </c>
      <c r="D31" s="204">
        <v>2</v>
      </c>
      <c r="E31" s="204"/>
    </row>
    <row r="32" spans="1:5" x14ac:dyDescent="0.2">
      <c r="A32" s="426">
        <v>27</v>
      </c>
      <c r="B32" s="208" t="s">
        <v>166</v>
      </c>
      <c r="C32" s="204">
        <v>1</v>
      </c>
      <c r="D32" s="204">
        <v>1</v>
      </c>
      <c r="E32" s="204"/>
    </row>
    <row r="33" spans="1:5" x14ac:dyDescent="0.2">
      <c r="A33" s="426">
        <v>28</v>
      </c>
      <c r="B33" s="208" t="s">
        <v>167</v>
      </c>
      <c r="C33" s="204">
        <v>1</v>
      </c>
      <c r="D33" s="204">
        <v>1</v>
      </c>
      <c r="E33" s="204"/>
    </row>
    <row r="34" spans="1:5" x14ac:dyDescent="0.2">
      <c r="A34" s="426">
        <v>29</v>
      </c>
      <c r="B34" s="208" t="s">
        <v>168</v>
      </c>
      <c r="C34" s="204">
        <v>1</v>
      </c>
      <c r="D34" s="204">
        <v>1</v>
      </c>
      <c r="E34" s="204"/>
    </row>
    <row r="35" spans="1:5" x14ac:dyDescent="0.2">
      <c r="A35" s="426">
        <v>30</v>
      </c>
      <c r="B35" s="208" t="s">
        <v>169</v>
      </c>
      <c r="C35" s="204">
        <v>1</v>
      </c>
      <c r="D35" s="204">
        <v>1</v>
      </c>
      <c r="E35" s="204"/>
    </row>
    <row r="36" spans="1:5" x14ac:dyDescent="0.2">
      <c r="A36" s="426">
        <v>31</v>
      </c>
      <c r="B36" s="5" t="s">
        <v>172</v>
      </c>
      <c r="C36" s="204">
        <v>1</v>
      </c>
      <c r="D36" s="204">
        <v>1</v>
      </c>
      <c r="E36" s="204"/>
    </row>
    <row r="37" spans="1:5" x14ac:dyDescent="0.2">
      <c r="A37" s="426">
        <v>32</v>
      </c>
      <c r="B37" s="5" t="s">
        <v>174</v>
      </c>
      <c r="C37" s="204">
        <v>1</v>
      </c>
      <c r="D37" s="204">
        <v>1</v>
      </c>
      <c r="E37" s="204"/>
    </row>
    <row r="38" spans="1:5" x14ac:dyDescent="0.2">
      <c r="A38" s="426">
        <v>33</v>
      </c>
      <c r="B38" s="5" t="s">
        <v>176</v>
      </c>
      <c r="C38" s="204">
        <v>1</v>
      </c>
      <c r="D38" s="204">
        <v>1</v>
      </c>
      <c r="E38" s="204"/>
    </row>
    <row r="39" spans="1:5" x14ac:dyDescent="0.2">
      <c r="A39" s="426">
        <v>34</v>
      </c>
      <c r="B39" s="5" t="s">
        <v>177</v>
      </c>
      <c r="C39" s="204">
        <v>1</v>
      </c>
      <c r="D39" s="204">
        <v>1</v>
      </c>
      <c r="E39" s="204"/>
    </row>
    <row r="40" spans="1:5" x14ac:dyDescent="0.2">
      <c r="A40" s="426">
        <v>35</v>
      </c>
      <c r="B40" s="5" t="s">
        <v>179</v>
      </c>
      <c r="C40" s="204">
        <v>1</v>
      </c>
      <c r="D40" s="204">
        <v>1</v>
      </c>
      <c r="E40" s="204"/>
    </row>
    <row r="41" spans="1:5" x14ac:dyDescent="0.2">
      <c r="A41" s="426">
        <v>36</v>
      </c>
      <c r="B41" s="5" t="s">
        <v>181</v>
      </c>
      <c r="C41" s="204">
        <v>1</v>
      </c>
      <c r="D41" s="204">
        <v>2</v>
      </c>
      <c r="E41" s="204"/>
    </row>
    <row r="42" spans="1:5" x14ac:dyDescent="0.2">
      <c r="A42" s="426">
        <v>37</v>
      </c>
      <c r="B42" s="5" t="s">
        <v>183</v>
      </c>
      <c r="C42" s="204">
        <v>1</v>
      </c>
      <c r="D42" s="204">
        <v>2</v>
      </c>
      <c r="E42" s="204"/>
    </row>
    <row r="43" spans="1:5" x14ac:dyDescent="0.2">
      <c r="A43" s="426">
        <v>38</v>
      </c>
      <c r="B43" s="5" t="s">
        <v>29</v>
      </c>
      <c r="C43" s="204">
        <v>3</v>
      </c>
      <c r="D43" s="204">
        <v>2</v>
      </c>
      <c r="E43" s="204"/>
    </row>
    <row r="44" spans="1:5" x14ac:dyDescent="0.2">
      <c r="A44" s="426">
        <v>39</v>
      </c>
      <c r="B44" s="5" t="s">
        <v>15</v>
      </c>
      <c r="C44" s="204">
        <v>1</v>
      </c>
      <c r="D44" s="204">
        <v>1</v>
      </c>
      <c r="E44" s="204"/>
    </row>
    <row r="45" spans="1:5" x14ac:dyDescent="0.2">
      <c r="A45" s="426">
        <v>40</v>
      </c>
      <c r="B45" s="5" t="s">
        <v>186</v>
      </c>
      <c r="C45" s="204">
        <v>1</v>
      </c>
      <c r="D45" s="204">
        <v>1</v>
      </c>
      <c r="E45" s="204"/>
    </row>
    <row r="46" spans="1:5" x14ac:dyDescent="0.2">
      <c r="A46" s="426">
        <v>41</v>
      </c>
      <c r="B46" s="5" t="s">
        <v>188</v>
      </c>
      <c r="C46" s="204">
        <v>1</v>
      </c>
      <c r="D46" s="204">
        <v>2</v>
      </c>
      <c r="E46" s="204"/>
    </row>
    <row r="47" spans="1:5" x14ac:dyDescent="0.2">
      <c r="A47" s="426">
        <v>42</v>
      </c>
      <c r="B47" s="211" t="s">
        <v>190</v>
      </c>
      <c r="C47" s="204">
        <v>1</v>
      </c>
      <c r="D47" s="204">
        <v>2</v>
      </c>
      <c r="E47" s="204"/>
    </row>
    <row r="48" spans="1:5" x14ac:dyDescent="0.2">
      <c r="A48" s="426">
        <v>43</v>
      </c>
      <c r="B48" s="211" t="s">
        <v>191</v>
      </c>
      <c r="C48" s="204">
        <v>1</v>
      </c>
      <c r="D48" s="204">
        <v>1</v>
      </c>
      <c r="E48" s="204"/>
    </row>
    <row r="49" spans="1:6" x14ac:dyDescent="0.2">
      <c r="A49" s="426">
        <v>44</v>
      </c>
      <c r="B49" s="211" t="s">
        <v>193</v>
      </c>
      <c r="C49" s="204">
        <v>2</v>
      </c>
      <c r="D49" s="204">
        <v>1</v>
      </c>
      <c r="E49" s="204"/>
    </row>
    <row r="50" spans="1:6" s="489" customFormat="1" x14ac:dyDescent="0.2">
      <c r="A50" s="485">
        <v>45</v>
      </c>
      <c r="B50" s="486" t="s">
        <v>195</v>
      </c>
      <c r="C50" s="487">
        <v>1</v>
      </c>
      <c r="D50" s="487">
        <v>2</v>
      </c>
      <c r="E50" s="487"/>
      <c r="F50" s="488"/>
    </row>
    <row r="51" spans="1:6" x14ac:dyDescent="0.2">
      <c r="A51" s="426"/>
      <c r="B51" s="203"/>
      <c r="C51" s="203"/>
      <c r="D51" s="203"/>
      <c r="E51" s="203"/>
    </row>
    <row r="52" spans="1:6" x14ac:dyDescent="0.2">
      <c r="C52" s="203" t="s">
        <v>862</v>
      </c>
      <c r="D52" s="203"/>
      <c r="E52" s="203"/>
    </row>
    <row r="53" spans="1:6" x14ac:dyDescent="0.2">
      <c r="C53" s="203" t="s">
        <v>863</v>
      </c>
      <c r="D53" s="203"/>
      <c r="E53" s="203"/>
    </row>
    <row r="54" spans="1:6" x14ac:dyDescent="0.2">
      <c r="C54" s="203" t="s">
        <v>864</v>
      </c>
      <c r="D54" s="203"/>
      <c r="E54" s="203"/>
    </row>
    <row r="55" spans="1:6" x14ac:dyDescent="0.2">
      <c r="B55" s="206"/>
      <c r="C55" s="213" t="s">
        <v>865</v>
      </c>
      <c r="D55" s="203"/>
      <c r="E55" s="203"/>
    </row>
    <row r="56" spans="1:6" x14ac:dyDescent="0.2">
      <c r="C56" s="206" t="s">
        <v>866</v>
      </c>
      <c r="D56" s="212"/>
      <c r="E56" s="206"/>
    </row>
    <row r="57" spans="1:6" ht="15" customHeight="1" x14ac:dyDescent="0.2">
      <c r="D57" s="212"/>
      <c r="E57" s="206"/>
      <c r="F57" s="214"/>
    </row>
    <row r="58" spans="1:6" x14ac:dyDescent="0.2">
      <c r="D58" s="214"/>
      <c r="E58" s="214"/>
      <c r="F58" s="214"/>
    </row>
    <row r="59" spans="1:6" x14ac:dyDescent="0.2">
      <c r="D59" s="214"/>
      <c r="E59" s="214"/>
      <c r="F59" s="214"/>
    </row>
    <row r="60" spans="1:6" x14ac:dyDescent="0.2">
      <c r="D60" s="214"/>
      <c r="E60" s="214"/>
      <c r="F60" s="214"/>
    </row>
    <row r="61" spans="1:6" x14ac:dyDescent="0.2">
      <c r="D61" s="214"/>
      <c r="E61" s="214"/>
      <c r="F61" s="214"/>
    </row>
    <row r="62" spans="1:6" x14ac:dyDescent="0.2">
      <c r="D62" s="214"/>
      <c r="E62" s="214"/>
      <c r="F62" s="214"/>
    </row>
    <row r="63" spans="1:6" x14ac:dyDescent="0.2">
      <c r="D63" s="214"/>
      <c r="E63" s="214"/>
      <c r="F63" s="214"/>
    </row>
    <row r="64" spans="1:6" x14ac:dyDescent="0.2">
      <c r="D64" s="214"/>
      <c r="E64" s="214"/>
      <c r="F64" s="214"/>
    </row>
    <row r="65" spans="4:6" x14ac:dyDescent="0.2">
      <c r="D65" s="214"/>
      <c r="E65" s="214"/>
      <c r="F65" s="214"/>
    </row>
    <row r="66" spans="4:6" x14ac:dyDescent="0.2">
      <c r="D66" s="214"/>
      <c r="E66" s="214"/>
      <c r="F66" s="214"/>
    </row>
    <row r="67" spans="4:6" x14ac:dyDescent="0.2">
      <c r="D67" s="214"/>
      <c r="E67" s="214"/>
      <c r="F67" s="214"/>
    </row>
    <row r="68" spans="4:6" x14ac:dyDescent="0.2">
      <c r="D68" s="214"/>
      <c r="E68" s="214"/>
      <c r="F68" s="214"/>
    </row>
    <row r="69" spans="4:6" x14ac:dyDescent="0.2">
      <c r="D69" s="214"/>
      <c r="E69" s="214"/>
      <c r="F69" s="214"/>
    </row>
    <row r="70" spans="4:6" x14ac:dyDescent="0.2">
      <c r="D70" s="214"/>
      <c r="E70" s="214"/>
      <c r="F70" s="214"/>
    </row>
    <row r="71" spans="4:6" x14ac:dyDescent="0.2">
      <c r="D71" s="214"/>
      <c r="E71" s="214"/>
      <c r="F71" s="214"/>
    </row>
    <row r="72" spans="4:6" x14ac:dyDescent="0.2">
      <c r="D72" s="214"/>
      <c r="E72" s="214"/>
      <c r="F72" s="214"/>
    </row>
    <row r="73" spans="4:6" x14ac:dyDescent="0.2">
      <c r="D73" s="214"/>
      <c r="E73" s="214"/>
      <c r="F73" s="214"/>
    </row>
    <row r="74" spans="4:6" x14ac:dyDescent="0.2">
      <c r="D74" s="214"/>
      <c r="E74" s="214"/>
      <c r="F74" s="214"/>
    </row>
    <row r="75" spans="4:6" x14ac:dyDescent="0.2">
      <c r="D75" s="214"/>
      <c r="E75" s="214"/>
      <c r="F75" s="214"/>
    </row>
    <row r="76" spans="4:6" x14ac:dyDescent="0.2">
      <c r="D76" s="214"/>
      <c r="E76" s="214"/>
      <c r="F76" s="214"/>
    </row>
    <row r="77" spans="4:6" x14ac:dyDescent="0.2">
      <c r="D77" s="214"/>
      <c r="E77" s="214"/>
      <c r="F77" s="214"/>
    </row>
    <row r="78" spans="4:6" x14ac:dyDescent="0.2">
      <c r="D78" s="214"/>
      <c r="E78" s="214"/>
      <c r="F78" s="214"/>
    </row>
    <row r="79" spans="4:6" x14ac:dyDescent="0.2">
      <c r="D79" s="214"/>
      <c r="E79" s="214"/>
      <c r="F79" s="214"/>
    </row>
    <row r="80" spans="4:6" x14ac:dyDescent="0.2">
      <c r="D80" s="214"/>
      <c r="E80" s="214"/>
      <c r="F80" s="214"/>
    </row>
    <row r="81" spans="4:6" x14ac:dyDescent="0.2">
      <c r="D81" s="214"/>
      <c r="E81" s="214"/>
      <c r="F81" s="214"/>
    </row>
    <row r="82" spans="4:6" x14ac:dyDescent="0.2">
      <c r="D82" s="214"/>
      <c r="E82" s="214"/>
      <c r="F82" s="214"/>
    </row>
    <row r="83" spans="4:6" x14ac:dyDescent="0.2">
      <c r="D83" s="214"/>
      <c r="E83" s="214"/>
      <c r="F83" s="214"/>
    </row>
    <row r="84" spans="4:6" x14ac:dyDescent="0.2">
      <c r="D84" s="214"/>
      <c r="E84" s="214"/>
      <c r="F84" s="214"/>
    </row>
    <row r="85" spans="4:6" x14ac:dyDescent="0.2">
      <c r="D85" s="214"/>
      <c r="E85" s="214"/>
      <c r="F85" s="214"/>
    </row>
    <row r="86" spans="4:6" x14ac:dyDescent="0.2">
      <c r="D86" s="214"/>
      <c r="E86" s="214"/>
      <c r="F86" s="214"/>
    </row>
    <row r="87" spans="4:6" x14ac:dyDescent="0.2">
      <c r="D87" s="214"/>
      <c r="E87" s="214"/>
      <c r="F87" s="214"/>
    </row>
    <row r="88" spans="4:6" x14ac:dyDescent="0.2">
      <c r="D88" s="214"/>
      <c r="E88" s="214"/>
      <c r="F88" s="214"/>
    </row>
    <row r="89" spans="4:6" x14ac:dyDescent="0.2">
      <c r="D89" s="214"/>
      <c r="E89" s="214"/>
      <c r="F89" s="214"/>
    </row>
    <row r="90" spans="4:6" x14ac:dyDescent="0.2">
      <c r="D90" s="214"/>
      <c r="E90" s="214"/>
      <c r="F90" s="214"/>
    </row>
    <row r="91" spans="4:6" x14ac:dyDescent="0.2">
      <c r="D91" s="214"/>
      <c r="E91" s="214"/>
      <c r="F91" s="214"/>
    </row>
    <row r="92" spans="4:6" x14ac:dyDescent="0.2">
      <c r="D92" s="214"/>
      <c r="E92" s="214"/>
      <c r="F92" s="214"/>
    </row>
    <row r="93" spans="4:6" x14ac:dyDescent="0.2">
      <c r="D93" s="214"/>
      <c r="E93" s="214"/>
      <c r="F93" s="214"/>
    </row>
    <row r="94" spans="4:6" x14ac:dyDescent="0.2">
      <c r="D94" s="214"/>
      <c r="E94" s="214"/>
      <c r="F94" s="214"/>
    </row>
    <row r="95" spans="4:6" x14ac:dyDescent="0.2">
      <c r="D95" s="214"/>
      <c r="E95" s="214"/>
      <c r="F95" s="214"/>
    </row>
    <row r="96" spans="4:6" x14ac:dyDescent="0.2">
      <c r="D96" s="214"/>
      <c r="E96" s="214"/>
      <c r="F96" s="214"/>
    </row>
    <row r="97" spans="4:6" x14ac:dyDescent="0.2">
      <c r="D97" s="214"/>
      <c r="E97" s="214"/>
      <c r="F97" s="214"/>
    </row>
    <row r="98" spans="4:6" x14ac:dyDescent="0.2">
      <c r="D98" s="214"/>
      <c r="E98" s="214"/>
      <c r="F98" s="214"/>
    </row>
  </sheetData>
  <mergeCells count="1">
    <mergeCell ref="C3:D3"/>
  </mergeCells>
  <conditionalFormatting sqref="E6:E50">
    <cfRule type="containsText" dxfId="1" priority="1" operator="containsText" text="4">
      <formula>NOT(ISERROR(SEARCH("4",E6)))</formula>
    </cfRule>
    <cfRule type="containsText" dxfId="0" priority="2" operator="containsText" text="3">
      <formula>NOT(ISERROR(SEARCH("3",E6)))</formula>
    </cfRule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13090-E68D-4095-BCDA-CAA99C784860}">
  <dimension ref="A1:G99"/>
  <sheetViews>
    <sheetView workbookViewId="0"/>
  </sheetViews>
  <sheetFormatPr defaultRowHeight="15" x14ac:dyDescent="0.2"/>
  <cols>
    <col min="1" max="1" width="9.42578125" style="261" bestFit="1" customWidth="1"/>
    <col min="2" max="2" width="28.85546875" style="261" customWidth="1"/>
    <col min="3" max="5" width="15.28515625" style="256" customWidth="1"/>
    <col min="6" max="6" width="15.5703125" style="257" customWidth="1"/>
    <col min="7" max="7" width="18.7109375" style="259" bestFit="1" customWidth="1"/>
    <col min="8" max="16384" width="9.140625" style="256"/>
  </cols>
  <sheetData>
    <row r="1" spans="1:7" s="46" customFormat="1" ht="15.75" x14ac:dyDescent="0.25">
      <c r="A1" s="200" t="s">
        <v>1024</v>
      </c>
      <c r="B1" s="48"/>
      <c r="F1" s="202"/>
      <c r="G1" s="47"/>
    </row>
    <row r="2" spans="1:7" s="46" customFormat="1" ht="15.75" x14ac:dyDescent="0.25">
      <c r="A2" s="48"/>
      <c r="B2" s="48"/>
      <c r="F2" s="202"/>
      <c r="G2" s="47"/>
    </row>
    <row r="3" spans="1:7" s="46" customFormat="1" ht="15.75" x14ac:dyDescent="0.25">
      <c r="A3" s="48"/>
      <c r="B3" s="48"/>
      <c r="C3" s="416" t="s">
        <v>1289</v>
      </c>
      <c r="D3" s="416"/>
      <c r="E3" s="416"/>
      <c r="F3" s="202"/>
      <c r="G3" s="47" t="s">
        <v>109</v>
      </c>
    </row>
    <row r="4" spans="1:7" s="46" customFormat="1" ht="15.75" x14ac:dyDescent="0.25">
      <c r="A4" s="48"/>
      <c r="B4" s="48"/>
      <c r="C4" s="416" t="s">
        <v>1023</v>
      </c>
      <c r="D4" s="416"/>
      <c r="E4" s="416"/>
      <c r="F4" s="202"/>
      <c r="G4" s="47" t="s">
        <v>1287</v>
      </c>
    </row>
    <row r="5" spans="1:7" s="134" customFormat="1" ht="16.5" thickBot="1" x14ac:dyDescent="0.3">
      <c r="A5" s="135" t="s">
        <v>0</v>
      </c>
      <c r="B5" s="135" t="s">
        <v>1</v>
      </c>
      <c r="C5" s="270">
        <v>44687</v>
      </c>
      <c r="D5" s="270">
        <v>44700</v>
      </c>
      <c r="E5" s="270">
        <v>44714</v>
      </c>
      <c r="F5" s="217"/>
      <c r="G5" s="158"/>
    </row>
    <row r="6" spans="1:7" x14ac:dyDescent="0.2">
      <c r="A6" s="261">
        <v>1</v>
      </c>
      <c r="B6" s="261" t="s">
        <v>5</v>
      </c>
      <c r="C6" s="259">
        <v>3</v>
      </c>
      <c r="D6" s="259">
        <v>7</v>
      </c>
      <c r="E6" s="259">
        <v>7</v>
      </c>
      <c r="G6" s="259">
        <v>6.5</v>
      </c>
    </row>
    <row r="7" spans="1:7" x14ac:dyDescent="0.2">
      <c r="A7" s="261">
        <v>2</v>
      </c>
      <c r="B7" s="261" t="s">
        <v>8</v>
      </c>
      <c r="C7" s="259">
        <v>6</v>
      </c>
      <c r="D7" s="259">
        <v>9</v>
      </c>
      <c r="E7" s="259">
        <v>8</v>
      </c>
      <c r="G7" s="259">
        <v>7</v>
      </c>
    </row>
    <row r="8" spans="1:7" x14ac:dyDescent="0.2">
      <c r="A8" s="261">
        <v>3</v>
      </c>
      <c r="B8" s="261" t="s">
        <v>9</v>
      </c>
      <c r="C8" s="259">
        <v>5</v>
      </c>
      <c r="D8" s="259">
        <v>6</v>
      </c>
      <c r="E8" s="259">
        <v>8</v>
      </c>
      <c r="G8" s="259">
        <v>6</v>
      </c>
    </row>
    <row r="9" spans="1:7" x14ac:dyDescent="0.2">
      <c r="A9" s="261">
        <v>4</v>
      </c>
      <c r="B9" s="261" t="s">
        <v>10</v>
      </c>
      <c r="C9" s="259">
        <v>2</v>
      </c>
      <c r="D9" s="259">
        <v>2</v>
      </c>
      <c r="E9" s="259">
        <v>5</v>
      </c>
      <c r="G9" s="259">
        <v>3</v>
      </c>
    </row>
    <row r="10" spans="1:7" x14ac:dyDescent="0.2">
      <c r="A10" s="261">
        <v>5</v>
      </c>
      <c r="B10" s="261" t="s">
        <v>24</v>
      </c>
      <c r="C10" s="259">
        <v>3</v>
      </c>
      <c r="D10" s="259">
        <v>4</v>
      </c>
      <c r="E10" s="259">
        <v>6</v>
      </c>
      <c r="G10" s="259">
        <v>4.5</v>
      </c>
    </row>
    <row r="11" spans="1:7" x14ac:dyDescent="0.2">
      <c r="A11" s="261">
        <v>6</v>
      </c>
      <c r="B11" s="261" t="s">
        <v>129</v>
      </c>
      <c r="C11" s="259">
        <v>4</v>
      </c>
      <c r="D11" s="259">
        <v>6</v>
      </c>
      <c r="E11" s="259">
        <v>6</v>
      </c>
      <c r="G11" s="259">
        <v>5</v>
      </c>
    </row>
    <row r="12" spans="1:7" x14ac:dyDescent="0.2">
      <c r="A12" s="261">
        <v>7</v>
      </c>
      <c r="B12" s="261" t="s">
        <v>131</v>
      </c>
      <c r="C12" s="259">
        <v>4</v>
      </c>
      <c r="D12" s="259">
        <v>5</v>
      </c>
      <c r="E12" s="259">
        <v>7</v>
      </c>
      <c r="G12" s="259">
        <v>3.5</v>
      </c>
    </row>
    <row r="13" spans="1:7" x14ac:dyDescent="0.2">
      <c r="A13" s="261">
        <v>8</v>
      </c>
      <c r="B13" s="261" t="s">
        <v>133</v>
      </c>
      <c r="C13" s="259">
        <v>4</v>
      </c>
      <c r="D13" s="259">
        <v>6</v>
      </c>
      <c r="E13" s="259">
        <v>7</v>
      </c>
      <c r="G13" s="259">
        <v>4</v>
      </c>
    </row>
    <row r="14" spans="1:7" x14ac:dyDescent="0.2">
      <c r="A14" s="261">
        <v>9</v>
      </c>
      <c r="B14" s="261" t="s">
        <v>135</v>
      </c>
      <c r="C14" s="259">
        <v>2</v>
      </c>
      <c r="D14" s="259">
        <v>2</v>
      </c>
      <c r="E14" s="259">
        <v>2</v>
      </c>
      <c r="G14" s="259">
        <v>3.5</v>
      </c>
    </row>
    <row r="15" spans="1:7" x14ac:dyDescent="0.2">
      <c r="A15" s="261">
        <v>10</v>
      </c>
      <c r="B15" s="261" t="s">
        <v>137</v>
      </c>
      <c r="C15" s="259">
        <v>3</v>
      </c>
      <c r="D15" s="259">
        <v>5</v>
      </c>
      <c r="E15" s="259">
        <v>7</v>
      </c>
      <c r="G15" s="259">
        <v>3</v>
      </c>
    </row>
    <row r="16" spans="1:7" x14ac:dyDescent="0.2">
      <c r="A16" s="261">
        <v>11</v>
      </c>
      <c r="B16" s="261" t="s">
        <v>139</v>
      </c>
      <c r="C16" s="259">
        <v>4</v>
      </c>
      <c r="D16" s="259">
        <v>6</v>
      </c>
      <c r="E16" s="259">
        <v>7</v>
      </c>
      <c r="G16" s="259">
        <v>4</v>
      </c>
    </row>
    <row r="17" spans="1:7" x14ac:dyDescent="0.2">
      <c r="A17" s="261">
        <v>12</v>
      </c>
      <c r="B17" s="261" t="s">
        <v>142</v>
      </c>
      <c r="C17" s="259">
        <v>2</v>
      </c>
      <c r="D17" s="259">
        <v>4</v>
      </c>
      <c r="E17" s="259">
        <v>6</v>
      </c>
      <c r="G17" s="259">
        <v>3.5</v>
      </c>
    </row>
    <row r="18" spans="1:7" x14ac:dyDescent="0.2">
      <c r="A18" s="261">
        <v>13</v>
      </c>
      <c r="B18" s="261" t="s">
        <v>144</v>
      </c>
      <c r="C18" s="259">
        <v>5</v>
      </c>
      <c r="D18" s="259">
        <v>7</v>
      </c>
      <c r="E18" s="259">
        <v>7</v>
      </c>
      <c r="G18" s="259">
        <v>3.5</v>
      </c>
    </row>
    <row r="19" spans="1:7" x14ac:dyDescent="0.2">
      <c r="A19" s="261">
        <v>14</v>
      </c>
      <c r="B19" s="261" t="s">
        <v>147</v>
      </c>
      <c r="C19" s="259">
        <v>4</v>
      </c>
      <c r="D19" s="259">
        <v>5</v>
      </c>
      <c r="E19" s="259">
        <v>7</v>
      </c>
      <c r="G19" s="259">
        <v>3</v>
      </c>
    </row>
    <row r="20" spans="1:7" x14ac:dyDescent="0.2">
      <c r="A20" s="261">
        <v>15</v>
      </c>
      <c r="B20" s="261" t="s">
        <v>149</v>
      </c>
      <c r="C20" s="259">
        <v>5</v>
      </c>
      <c r="D20" s="259">
        <v>4</v>
      </c>
      <c r="E20" s="259">
        <v>7</v>
      </c>
      <c r="G20" s="259">
        <v>5.5</v>
      </c>
    </row>
    <row r="21" spans="1:7" x14ac:dyDescent="0.2">
      <c r="A21" s="261">
        <v>16</v>
      </c>
      <c r="B21" s="261" t="s">
        <v>25</v>
      </c>
      <c r="C21" s="259">
        <v>3</v>
      </c>
      <c r="D21" s="259">
        <v>2</v>
      </c>
      <c r="E21" s="259">
        <v>5</v>
      </c>
      <c r="G21" s="259">
        <v>2</v>
      </c>
    </row>
    <row r="22" spans="1:7" x14ac:dyDescent="0.2">
      <c r="A22" s="261">
        <v>17</v>
      </c>
      <c r="B22" s="261" t="s">
        <v>151</v>
      </c>
      <c r="C22" s="259">
        <v>6</v>
      </c>
      <c r="D22" s="259">
        <v>6</v>
      </c>
      <c r="E22" s="259">
        <v>7</v>
      </c>
      <c r="G22" s="259">
        <v>7</v>
      </c>
    </row>
    <row r="23" spans="1:7" x14ac:dyDescent="0.2">
      <c r="A23" s="261">
        <v>18</v>
      </c>
      <c r="B23" s="261" t="s">
        <v>153</v>
      </c>
      <c r="C23" s="259">
        <v>5</v>
      </c>
      <c r="D23" s="259">
        <v>6</v>
      </c>
      <c r="E23" s="259">
        <v>6</v>
      </c>
      <c r="G23" s="259">
        <v>3.5</v>
      </c>
    </row>
    <row r="24" spans="1:7" x14ac:dyDescent="0.2">
      <c r="A24" s="261">
        <v>19</v>
      </c>
      <c r="B24" s="261" t="s">
        <v>155</v>
      </c>
      <c r="C24" s="259">
        <v>7</v>
      </c>
      <c r="D24" s="259">
        <v>8</v>
      </c>
      <c r="E24" s="259">
        <v>7</v>
      </c>
      <c r="G24" s="259">
        <v>6.5</v>
      </c>
    </row>
    <row r="25" spans="1:7" x14ac:dyDescent="0.2">
      <c r="A25" s="261">
        <v>20</v>
      </c>
      <c r="B25" s="261" t="s">
        <v>156</v>
      </c>
      <c r="C25" s="259">
        <v>4</v>
      </c>
      <c r="D25" s="259">
        <v>5</v>
      </c>
      <c r="E25" s="259">
        <v>5</v>
      </c>
      <c r="G25" s="259">
        <v>3.5</v>
      </c>
    </row>
    <row r="26" spans="1:7" x14ac:dyDescent="0.2">
      <c r="A26" s="261">
        <v>21</v>
      </c>
      <c r="B26" s="261" t="s">
        <v>157</v>
      </c>
      <c r="C26" s="259">
        <v>2</v>
      </c>
      <c r="D26" s="259">
        <v>5</v>
      </c>
      <c r="E26" s="259">
        <v>5</v>
      </c>
      <c r="G26" s="259">
        <v>6</v>
      </c>
    </row>
    <row r="27" spans="1:7" x14ac:dyDescent="0.2">
      <c r="A27" s="261">
        <v>22</v>
      </c>
      <c r="B27" s="261" t="s">
        <v>160</v>
      </c>
      <c r="C27" s="259">
        <v>4</v>
      </c>
      <c r="D27" s="259">
        <v>7</v>
      </c>
      <c r="E27" s="259">
        <v>7</v>
      </c>
      <c r="G27" s="259">
        <v>5.5</v>
      </c>
    </row>
    <row r="28" spans="1:7" x14ac:dyDescent="0.2">
      <c r="A28" s="261">
        <v>23</v>
      </c>
      <c r="B28" s="261" t="s">
        <v>162</v>
      </c>
      <c r="C28" s="259">
        <v>5</v>
      </c>
      <c r="D28" s="259">
        <v>9</v>
      </c>
      <c r="E28" s="259">
        <v>7</v>
      </c>
      <c r="G28" s="259">
        <v>5.5</v>
      </c>
    </row>
    <row r="29" spans="1:7" x14ac:dyDescent="0.2">
      <c r="A29" s="261">
        <v>24</v>
      </c>
      <c r="B29" s="261" t="s">
        <v>13</v>
      </c>
      <c r="C29" s="259">
        <v>4</v>
      </c>
      <c r="D29" s="259">
        <v>8</v>
      </c>
      <c r="E29" s="259">
        <v>6</v>
      </c>
      <c r="G29" s="259">
        <v>5.5</v>
      </c>
    </row>
    <row r="30" spans="1:7" x14ac:dyDescent="0.2">
      <c r="A30" s="261">
        <v>25</v>
      </c>
      <c r="B30" s="261" t="s">
        <v>164</v>
      </c>
      <c r="C30" s="259">
        <v>4</v>
      </c>
      <c r="D30" s="259">
        <v>7</v>
      </c>
      <c r="E30" s="259">
        <v>6</v>
      </c>
      <c r="G30" s="259">
        <v>4.5</v>
      </c>
    </row>
    <row r="31" spans="1:7" x14ac:dyDescent="0.2">
      <c r="A31" s="261">
        <v>26</v>
      </c>
      <c r="B31" s="261" t="s">
        <v>165</v>
      </c>
      <c r="C31" s="259">
        <v>4</v>
      </c>
      <c r="D31" s="259">
        <v>7</v>
      </c>
      <c r="E31" s="259">
        <v>5</v>
      </c>
      <c r="G31" s="259">
        <v>3.5</v>
      </c>
    </row>
    <row r="32" spans="1:7" x14ac:dyDescent="0.2">
      <c r="A32" s="261">
        <v>27</v>
      </c>
      <c r="B32" s="261" t="s">
        <v>166</v>
      </c>
      <c r="C32" s="259">
        <v>4</v>
      </c>
      <c r="D32" s="259">
        <v>6</v>
      </c>
      <c r="E32" s="259">
        <v>6</v>
      </c>
      <c r="G32" s="259">
        <v>2.5</v>
      </c>
    </row>
    <row r="33" spans="1:7" x14ac:dyDescent="0.2">
      <c r="A33" s="261">
        <v>28</v>
      </c>
      <c r="B33" s="261" t="s">
        <v>167</v>
      </c>
      <c r="C33" s="259">
        <v>3</v>
      </c>
      <c r="D33" s="259">
        <v>3</v>
      </c>
      <c r="E33" s="259">
        <v>4</v>
      </c>
      <c r="G33" s="259">
        <v>3</v>
      </c>
    </row>
    <row r="34" spans="1:7" x14ac:dyDescent="0.2">
      <c r="A34" s="261">
        <v>29</v>
      </c>
      <c r="B34" s="261" t="s">
        <v>168</v>
      </c>
      <c r="C34" s="259">
        <v>4</v>
      </c>
      <c r="D34" s="259">
        <v>7</v>
      </c>
      <c r="E34" s="259">
        <v>4</v>
      </c>
      <c r="G34" s="259">
        <v>5</v>
      </c>
    </row>
    <row r="35" spans="1:7" x14ac:dyDescent="0.2">
      <c r="A35" s="261">
        <v>30</v>
      </c>
      <c r="B35" s="261" t="s">
        <v>169</v>
      </c>
      <c r="C35" s="259">
        <v>5</v>
      </c>
      <c r="D35" s="259">
        <v>8</v>
      </c>
      <c r="E35" s="259">
        <v>6</v>
      </c>
      <c r="G35" s="259">
        <v>6</v>
      </c>
    </row>
    <row r="36" spans="1:7" x14ac:dyDescent="0.2">
      <c r="A36" s="261">
        <v>31</v>
      </c>
      <c r="B36" s="261" t="s">
        <v>172</v>
      </c>
      <c r="C36" s="259">
        <v>4</v>
      </c>
      <c r="D36" s="259">
        <v>3</v>
      </c>
      <c r="E36" s="259">
        <v>5</v>
      </c>
      <c r="G36" s="259">
        <v>3.5</v>
      </c>
    </row>
    <row r="37" spans="1:7" x14ac:dyDescent="0.2">
      <c r="A37" s="261">
        <v>32</v>
      </c>
      <c r="B37" s="261" t="s">
        <v>174</v>
      </c>
      <c r="C37" s="259">
        <v>3</v>
      </c>
      <c r="D37" s="259">
        <v>2</v>
      </c>
      <c r="E37" s="259">
        <v>5</v>
      </c>
      <c r="G37" s="259">
        <v>4</v>
      </c>
    </row>
    <row r="38" spans="1:7" x14ac:dyDescent="0.2">
      <c r="A38" s="261">
        <v>33</v>
      </c>
      <c r="B38" s="261" t="s">
        <v>176</v>
      </c>
      <c r="C38" s="259">
        <v>4</v>
      </c>
      <c r="D38" s="259">
        <v>2</v>
      </c>
      <c r="E38" s="259">
        <v>6</v>
      </c>
      <c r="G38" s="259">
        <v>3.5</v>
      </c>
    </row>
    <row r="39" spans="1:7" x14ac:dyDescent="0.2">
      <c r="A39" s="261">
        <v>34</v>
      </c>
      <c r="B39" s="261" t="s">
        <v>177</v>
      </c>
      <c r="C39" s="259">
        <v>3</v>
      </c>
      <c r="D39" s="259">
        <v>4</v>
      </c>
      <c r="E39" s="259">
        <v>5</v>
      </c>
      <c r="G39" s="259">
        <v>3</v>
      </c>
    </row>
    <row r="40" spans="1:7" x14ac:dyDescent="0.2">
      <c r="A40" s="261">
        <v>35</v>
      </c>
      <c r="B40" s="261" t="s">
        <v>179</v>
      </c>
      <c r="C40" s="259">
        <v>4</v>
      </c>
      <c r="D40" s="259">
        <v>9</v>
      </c>
      <c r="E40" s="259">
        <v>7</v>
      </c>
      <c r="G40" s="259">
        <v>3</v>
      </c>
    </row>
    <row r="41" spans="1:7" x14ac:dyDescent="0.2">
      <c r="A41" s="261">
        <v>36</v>
      </c>
      <c r="B41" s="261" t="s">
        <v>181</v>
      </c>
      <c r="C41" s="259">
        <v>3</v>
      </c>
      <c r="D41" s="259">
        <v>4</v>
      </c>
      <c r="E41" s="259">
        <v>6</v>
      </c>
      <c r="G41" s="259">
        <v>4</v>
      </c>
    </row>
    <row r="42" spans="1:7" x14ac:dyDescent="0.2">
      <c r="A42" s="261">
        <v>37</v>
      </c>
      <c r="B42" s="261" t="s">
        <v>183</v>
      </c>
      <c r="C42" s="259">
        <v>4</v>
      </c>
      <c r="D42" s="259">
        <v>6</v>
      </c>
      <c r="E42" s="259">
        <v>6</v>
      </c>
      <c r="G42" s="259">
        <v>2</v>
      </c>
    </row>
    <row r="43" spans="1:7" x14ac:dyDescent="0.2">
      <c r="A43" s="261">
        <v>38</v>
      </c>
      <c r="B43" s="261" t="s">
        <v>29</v>
      </c>
      <c r="C43" s="259">
        <v>3</v>
      </c>
      <c r="D43" s="259">
        <v>5</v>
      </c>
      <c r="E43" s="259">
        <v>6</v>
      </c>
      <c r="G43" s="259">
        <v>2.5</v>
      </c>
    </row>
    <row r="44" spans="1:7" x14ac:dyDescent="0.2">
      <c r="A44" s="261">
        <v>39</v>
      </c>
      <c r="B44" s="261" t="s">
        <v>15</v>
      </c>
      <c r="C44" s="259">
        <v>5</v>
      </c>
      <c r="D44" s="259">
        <v>8</v>
      </c>
      <c r="E44" s="259">
        <v>7</v>
      </c>
      <c r="G44" s="259">
        <v>7</v>
      </c>
    </row>
    <row r="45" spans="1:7" x14ac:dyDescent="0.2">
      <c r="A45" s="261">
        <v>40</v>
      </c>
      <c r="B45" s="261" t="s">
        <v>186</v>
      </c>
      <c r="C45" s="259">
        <v>3</v>
      </c>
      <c r="D45" s="259">
        <v>6</v>
      </c>
      <c r="E45" s="259">
        <v>6</v>
      </c>
      <c r="G45" s="259">
        <v>3.5</v>
      </c>
    </row>
    <row r="46" spans="1:7" x14ac:dyDescent="0.2">
      <c r="A46" s="261">
        <v>41</v>
      </c>
      <c r="B46" s="261" t="s">
        <v>188</v>
      </c>
      <c r="C46" s="259">
        <v>5</v>
      </c>
      <c r="D46" s="259">
        <v>8</v>
      </c>
      <c r="E46" s="259">
        <v>8</v>
      </c>
      <c r="G46" s="259">
        <v>5.5</v>
      </c>
    </row>
    <row r="47" spans="1:7" x14ac:dyDescent="0.2">
      <c r="A47" s="261">
        <v>42</v>
      </c>
      <c r="B47" s="261" t="s">
        <v>190</v>
      </c>
      <c r="C47" s="259">
        <v>5</v>
      </c>
      <c r="D47" s="259">
        <v>9</v>
      </c>
      <c r="E47" s="259">
        <v>8</v>
      </c>
      <c r="G47" s="259">
        <v>3.5</v>
      </c>
    </row>
    <row r="48" spans="1:7" x14ac:dyDescent="0.2">
      <c r="A48" s="261">
        <v>43</v>
      </c>
      <c r="B48" s="261" t="s">
        <v>191</v>
      </c>
      <c r="C48" s="259">
        <v>5</v>
      </c>
      <c r="D48" s="259">
        <v>9</v>
      </c>
      <c r="E48" s="259">
        <v>7</v>
      </c>
      <c r="G48" s="259">
        <v>3</v>
      </c>
    </row>
    <row r="49" spans="1:7" x14ac:dyDescent="0.2">
      <c r="A49" s="261">
        <v>44</v>
      </c>
      <c r="B49" s="261" t="s">
        <v>193</v>
      </c>
      <c r="C49" s="259">
        <v>5</v>
      </c>
      <c r="D49" s="259">
        <v>7</v>
      </c>
      <c r="E49" s="259">
        <v>6</v>
      </c>
      <c r="G49" s="259">
        <v>7.5</v>
      </c>
    </row>
    <row r="50" spans="1:7" s="493" customFormat="1" x14ac:dyDescent="0.2">
      <c r="A50" s="491">
        <v>45</v>
      </c>
      <c r="B50" s="491" t="s">
        <v>195</v>
      </c>
      <c r="C50" s="443">
        <v>2</v>
      </c>
      <c r="D50" s="443">
        <v>4</v>
      </c>
      <c r="E50" s="443">
        <v>4</v>
      </c>
      <c r="F50" s="492"/>
      <c r="G50" s="443">
        <v>5</v>
      </c>
    </row>
    <row r="51" spans="1:7" x14ac:dyDescent="0.2">
      <c r="C51" s="259"/>
      <c r="D51" s="259"/>
      <c r="E51" s="259"/>
    </row>
    <row r="52" spans="1:7" ht="15.75" x14ac:dyDescent="0.2">
      <c r="C52" s="262" t="s">
        <v>1011</v>
      </c>
      <c r="D52" s="260"/>
      <c r="E52" s="260"/>
      <c r="G52" s="423" t="s">
        <v>1288</v>
      </c>
    </row>
    <row r="53" spans="1:7" x14ac:dyDescent="0.2">
      <c r="C53" s="263" t="s">
        <v>1012</v>
      </c>
      <c r="D53" s="260"/>
      <c r="E53" s="260"/>
      <c r="G53" s="424"/>
    </row>
    <row r="54" spans="1:7" x14ac:dyDescent="0.2">
      <c r="C54" s="263" t="s">
        <v>1013</v>
      </c>
      <c r="D54" s="260"/>
      <c r="E54" s="260"/>
      <c r="G54" s="424"/>
    </row>
    <row r="55" spans="1:7" x14ac:dyDescent="0.2">
      <c r="C55" s="263" t="s">
        <v>1014</v>
      </c>
      <c r="D55" s="260"/>
      <c r="E55" s="260"/>
      <c r="G55" s="424"/>
    </row>
    <row r="56" spans="1:7" x14ac:dyDescent="0.2">
      <c r="C56" s="263" t="s">
        <v>1015</v>
      </c>
      <c r="D56" s="260"/>
      <c r="E56" s="260"/>
      <c r="G56" s="424"/>
    </row>
    <row r="57" spans="1:7" x14ac:dyDescent="0.2">
      <c r="C57" s="264"/>
      <c r="D57" s="260"/>
      <c r="E57" s="260"/>
      <c r="G57" s="424"/>
    </row>
    <row r="58" spans="1:7" x14ac:dyDescent="0.2">
      <c r="C58" s="263" t="s">
        <v>1016</v>
      </c>
      <c r="D58" s="260"/>
      <c r="E58" s="260"/>
      <c r="F58" s="258"/>
      <c r="G58" s="424"/>
    </row>
    <row r="59" spans="1:7" x14ac:dyDescent="0.2">
      <c r="C59" s="263" t="s">
        <v>1017</v>
      </c>
      <c r="D59" s="260"/>
      <c r="E59" s="260"/>
      <c r="F59" s="258"/>
      <c r="G59" s="424"/>
    </row>
    <row r="60" spans="1:7" x14ac:dyDescent="0.2">
      <c r="C60" s="264"/>
      <c r="D60" s="260"/>
      <c r="E60" s="260"/>
      <c r="F60" s="258"/>
      <c r="G60" s="424"/>
    </row>
    <row r="61" spans="1:7" ht="15.75" x14ac:dyDescent="0.2">
      <c r="C61" s="265" t="s">
        <v>1018</v>
      </c>
      <c r="D61" s="260"/>
      <c r="E61" s="260"/>
      <c r="F61" s="258"/>
      <c r="G61" s="424"/>
    </row>
    <row r="62" spans="1:7" x14ac:dyDescent="0.2">
      <c r="C62" s="266" t="s">
        <v>1019</v>
      </c>
      <c r="D62" s="260"/>
      <c r="E62" s="260"/>
      <c r="F62" s="258"/>
      <c r="G62" s="424"/>
    </row>
    <row r="63" spans="1:7" x14ac:dyDescent="0.2">
      <c r="C63" s="264" t="s">
        <v>1020</v>
      </c>
      <c r="D63" s="260"/>
      <c r="E63" s="260"/>
      <c r="F63" s="258"/>
      <c r="G63" s="424"/>
    </row>
    <row r="64" spans="1:7" x14ac:dyDescent="0.2">
      <c r="C64" s="267" t="s">
        <v>1021</v>
      </c>
      <c r="D64" s="260"/>
      <c r="E64" s="260"/>
      <c r="F64" s="258"/>
      <c r="G64" s="424"/>
    </row>
    <row r="65" spans="3:7" x14ac:dyDescent="0.2">
      <c r="C65" s="264"/>
      <c r="D65" s="260"/>
      <c r="E65" s="260"/>
      <c r="F65" s="258"/>
      <c r="G65" s="424"/>
    </row>
    <row r="66" spans="3:7" ht="15.75" x14ac:dyDescent="0.2">
      <c r="C66" s="262" t="s">
        <v>1022</v>
      </c>
      <c r="D66" s="260"/>
      <c r="E66" s="260"/>
      <c r="F66" s="258"/>
      <c r="G66" s="424"/>
    </row>
    <row r="67" spans="3:7" x14ac:dyDescent="0.2">
      <c r="C67" s="268">
        <v>44467</v>
      </c>
      <c r="D67" s="260"/>
      <c r="E67" s="260"/>
      <c r="F67" s="258"/>
      <c r="G67" s="424"/>
    </row>
    <row r="68" spans="3:7" x14ac:dyDescent="0.2">
      <c r="F68" s="258"/>
    </row>
    <row r="69" spans="3:7" x14ac:dyDescent="0.2">
      <c r="F69" s="258"/>
    </row>
    <row r="70" spans="3:7" x14ac:dyDescent="0.2">
      <c r="F70" s="258"/>
    </row>
    <row r="71" spans="3:7" x14ac:dyDescent="0.2">
      <c r="F71" s="258"/>
    </row>
    <row r="72" spans="3:7" x14ac:dyDescent="0.2">
      <c r="F72" s="258"/>
    </row>
    <row r="73" spans="3:7" x14ac:dyDescent="0.2">
      <c r="F73" s="258"/>
    </row>
    <row r="74" spans="3:7" x14ac:dyDescent="0.2">
      <c r="F74" s="258"/>
    </row>
    <row r="75" spans="3:7" x14ac:dyDescent="0.2">
      <c r="F75" s="258"/>
    </row>
    <row r="76" spans="3:7" x14ac:dyDescent="0.2">
      <c r="F76" s="258"/>
    </row>
    <row r="77" spans="3:7" x14ac:dyDescent="0.2">
      <c r="F77" s="258"/>
    </row>
    <row r="78" spans="3:7" x14ac:dyDescent="0.2">
      <c r="F78" s="258"/>
    </row>
    <row r="79" spans="3:7" x14ac:dyDescent="0.2">
      <c r="F79" s="258"/>
    </row>
    <row r="80" spans="3:7" x14ac:dyDescent="0.2">
      <c r="F80" s="258"/>
    </row>
    <row r="81" spans="6:6" x14ac:dyDescent="0.2">
      <c r="F81" s="258"/>
    </row>
    <row r="82" spans="6:6" x14ac:dyDescent="0.2">
      <c r="F82" s="258"/>
    </row>
    <row r="83" spans="6:6" x14ac:dyDescent="0.2">
      <c r="F83" s="258"/>
    </row>
    <row r="84" spans="6:6" x14ac:dyDescent="0.2">
      <c r="F84" s="258"/>
    </row>
    <row r="85" spans="6:6" x14ac:dyDescent="0.2">
      <c r="F85" s="258"/>
    </row>
    <row r="86" spans="6:6" x14ac:dyDescent="0.2">
      <c r="F86" s="258"/>
    </row>
    <row r="87" spans="6:6" x14ac:dyDescent="0.2">
      <c r="F87" s="258"/>
    </row>
    <row r="88" spans="6:6" x14ac:dyDescent="0.2">
      <c r="F88" s="258"/>
    </row>
    <row r="89" spans="6:6" x14ac:dyDescent="0.2">
      <c r="F89" s="258"/>
    </row>
    <row r="90" spans="6:6" x14ac:dyDescent="0.2">
      <c r="F90" s="258"/>
    </row>
    <row r="91" spans="6:6" x14ac:dyDescent="0.2">
      <c r="F91" s="258"/>
    </row>
    <row r="92" spans="6:6" x14ac:dyDescent="0.2">
      <c r="F92" s="258"/>
    </row>
    <row r="93" spans="6:6" x14ac:dyDescent="0.2">
      <c r="F93" s="258"/>
    </row>
    <row r="94" spans="6:6" x14ac:dyDescent="0.2">
      <c r="F94" s="258"/>
    </row>
    <row r="95" spans="6:6" x14ac:dyDescent="0.2">
      <c r="F95" s="258"/>
    </row>
    <row r="96" spans="6:6" x14ac:dyDescent="0.2">
      <c r="F96" s="258"/>
    </row>
    <row r="97" spans="6:6" x14ac:dyDescent="0.2">
      <c r="F97" s="258"/>
    </row>
    <row r="98" spans="6:6" x14ac:dyDescent="0.2">
      <c r="F98" s="258"/>
    </row>
    <row r="99" spans="6:6" x14ac:dyDescent="0.2">
      <c r="F99" s="258"/>
    </row>
  </sheetData>
  <mergeCells count="3">
    <mergeCell ref="C4:E4"/>
    <mergeCell ref="G52:G67"/>
    <mergeCell ref="C3:E3"/>
  </mergeCells>
  <hyperlinks>
    <hyperlink ref="C62" r:id="rId1" display="https://goo.gl/maps/eUkAShyeJ6N8QxWg8" xr:uid="{B180FD72-863B-4C5B-A726-9CF5954E7E41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2"/>
  <sheetViews>
    <sheetView workbookViewId="0">
      <selection sqref="A1:G1"/>
    </sheetView>
  </sheetViews>
  <sheetFormatPr defaultRowHeight="15" x14ac:dyDescent="0.2"/>
  <cols>
    <col min="1" max="1" width="7.42578125" style="2" customWidth="1"/>
    <col min="2" max="2" width="27" style="2" bestFit="1" customWidth="1"/>
    <col min="3" max="3" width="21" style="29" customWidth="1"/>
    <col min="4" max="4" width="64.42578125" style="13" customWidth="1"/>
    <col min="5" max="5" width="19.85546875" style="29" bestFit="1" customWidth="1"/>
    <col min="6" max="6" width="33.140625" style="9" bestFit="1" customWidth="1"/>
    <col min="7" max="7" width="9.140625" style="2"/>
    <col min="8" max="8" width="18.140625" style="2" customWidth="1"/>
    <col min="9" max="16384" width="9.140625" style="2"/>
  </cols>
  <sheetData>
    <row r="1" spans="1:9" ht="15.75" x14ac:dyDescent="0.25">
      <c r="A1" s="394" t="s">
        <v>1341</v>
      </c>
      <c r="B1" s="394"/>
      <c r="C1" s="394"/>
      <c r="D1" s="394"/>
      <c r="E1" s="394"/>
      <c r="F1" s="394"/>
      <c r="G1" s="394"/>
    </row>
    <row r="2" spans="1:9" ht="15.75" x14ac:dyDescent="0.25">
      <c r="A2" s="1"/>
      <c r="B2" s="1"/>
      <c r="C2" s="1"/>
      <c r="D2" s="1"/>
      <c r="E2" s="1"/>
      <c r="F2" s="1"/>
      <c r="G2" s="1"/>
    </row>
    <row r="3" spans="1:9" ht="15.75" x14ac:dyDescent="0.25">
      <c r="A3" s="1"/>
      <c r="B3" s="1"/>
      <c r="C3" s="1"/>
      <c r="D3" s="1"/>
      <c r="E3" s="1"/>
      <c r="F3" s="1"/>
      <c r="G3" s="1"/>
    </row>
    <row r="4" spans="1:9" ht="15.75" x14ac:dyDescent="0.25">
      <c r="A4" s="1"/>
      <c r="B4" s="1"/>
      <c r="C4" s="1"/>
      <c r="D4" s="1"/>
      <c r="E4" s="1"/>
      <c r="F4" s="1"/>
      <c r="G4" s="1"/>
    </row>
    <row r="5" spans="1:9" s="34" customFormat="1" ht="31.5" x14ac:dyDescent="0.25">
      <c r="A5" s="30" t="s">
        <v>0</v>
      </c>
      <c r="B5" s="31" t="s">
        <v>1</v>
      </c>
      <c r="C5" s="32" t="s">
        <v>2</v>
      </c>
      <c r="D5" s="32" t="s">
        <v>127</v>
      </c>
      <c r="E5" s="32" t="s">
        <v>3</v>
      </c>
      <c r="F5" s="33" t="s">
        <v>4</v>
      </c>
      <c r="H5" s="35"/>
    </row>
    <row r="6" spans="1:9" x14ac:dyDescent="0.2">
      <c r="A6" s="4">
        <v>1</v>
      </c>
      <c r="B6" s="5" t="s">
        <v>5</v>
      </c>
      <c r="C6" s="6" t="s">
        <v>6</v>
      </c>
      <c r="D6" s="7" t="s">
        <v>5</v>
      </c>
      <c r="E6" s="6" t="s">
        <v>7</v>
      </c>
      <c r="F6" s="4"/>
      <c r="H6" s="3"/>
    </row>
    <row r="7" spans="1:9" x14ac:dyDescent="0.2">
      <c r="A7" s="4">
        <v>2</v>
      </c>
      <c r="B7" s="5" t="s">
        <v>8</v>
      </c>
      <c r="C7" s="6" t="s">
        <v>6</v>
      </c>
      <c r="D7" s="7" t="s">
        <v>8</v>
      </c>
      <c r="E7" s="6" t="s">
        <v>7</v>
      </c>
      <c r="F7" s="4"/>
      <c r="H7" s="3"/>
    </row>
    <row r="8" spans="1:9" x14ac:dyDescent="0.2">
      <c r="A8" s="4">
        <v>3</v>
      </c>
      <c r="B8" s="5" t="s">
        <v>9</v>
      </c>
      <c r="C8" s="6" t="s">
        <v>6</v>
      </c>
      <c r="D8" s="7" t="s">
        <v>9</v>
      </c>
      <c r="E8" s="6" t="s">
        <v>7</v>
      </c>
      <c r="F8" s="4"/>
      <c r="H8" s="3"/>
    </row>
    <row r="9" spans="1:9" x14ac:dyDescent="0.2">
      <c r="A9" s="4">
        <v>4</v>
      </c>
      <c r="B9" s="8" t="s">
        <v>10</v>
      </c>
      <c r="C9" s="7" t="s">
        <v>6</v>
      </c>
      <c r="D9" s="7" t="s">
        <v>10</v>
      </c>
      <c r="E9" s="7" t="s">
        <v>7</v>
      </c>
      <c r="H9" s="3"/>
      <c r="I9" s="10"/>
    </row>
    <row r="10" spans="1:9" x14ac:dyDescent="0.2">
      <c r="A10" s="4">
        <v>5</v>
      </c>
      <c r="B10" s="11" t="s">
        <v>24</v>
      </c>
      <c r="C10" s="11" t="s">
        <v>6</v>
      </c>
      <c r="D10" s="2" t="s">
        <v>128</v>
      </c>
      <c r="E10" s="6" t="s">
        <v>22</v>
      </c>
      <c r="H10" s="3"/>
      <c r="I10" s="10"/>
    </row>
    <row r="11" spans="1:9" x14ac:dyDescent="0.2">
      <c r="A11" s="4">
        <v>6</v>
      </c>
      <c r="B11" s="12" t="s">
        <v>129</v>
      </c>
      <c r="C11" s="7" t="s">
        <v>6</v>
      </c>
      <c r="D11" s="13" t="s">
        <v>130</v>
      </c>
      <c r="E11" s="6" t="s">
        <v>22</v>
      </c>
      <c r="H11" s="3"/>
    </row>
    <row r="12" spans="1:9" x14ac:dyDescent="0.2">
      <c r="A12" s="4">
        <v>7</v>
      </c>
      <c r="B12" s="12" t="s">
        <v>131</v>
      </c>
      <c r="C12" s="7" t="s">
        <v>6</v>
      </c>
      <c r="D12" s="13" t="s">
        <v>132</v>
      </c>
      <c r="E12" s="6" t="s">
        <v>22</v>
      </c>
      <c r="H12" s="3"/>
    </row>
    <row r="13" spans="1:9" x14ac:dyDescent="0.2">
      <c r="A13" s="4">
        <v>8</v>
      </c>
      <c r="B13" s="14" t="s">
        <v>133</v>
      </c>
      <c r="C13" s="15" t="s">
        <v>6</v>
      </c>
      <c r="D13" s="14" t="s">
        <v>134</v>
      </c>
      <c r="E13" s="15" t="s">
        <v>22</v>
      </c>
      <c r="F13" s="16"/>
      <c r="H13" s="5"/>
    </row>
    <row r="14" spans="1:9" x14ac:dyDescent="0.2">
      <c r="A14" s="4">
        <v>9</v>
      </c>
      <c r="B14" s="17" t="s">
        <v>135</v>
      </c>
      <c r="C14" s="15" t="s">
        <v>6</v>
      </c>
      <c r="D14" s="17" t="s">
        <v>136</v>
      </c>
      <c r="E14" s="15" t="s">
        <v>22</v>
      </c>
      <c r="F14" s="16"/>
      <c r="H14" s="5"/>
    </row>
    <row r="15" spans="1:9" x14ac:dyDescent="0.2">
      <c r="A15" s="4">
        <v>10</v>
      </c>
      <c r="B15" s="17" t="s">
        <v>137</v>
      </c>
      <c r="C15" s="15" t="s">
        <v>6</v>
      </c>
      <c r="D15" s="17" t="s">
        <v>138</v>
      </c>
      <c r="E15" s="15" t="s">
        <v>18</v>
      </c>
      <c r="F15" s="16"/>
      <c r="H15" s="18"/>
    </row>
    <row r="16" spans="1:9" ht="45.75" customHeight="1" x14ac:dyDescent="0.2">
      <c r="A16" s="4">
        <v>11</v>
      </c>
      <c r="B16" s="17" t="s">
        <v>139</v>
      </c>
      <c r="C16" s="15" t="s">
        <v>6</v>
      </c>
      <c r="D16" s="166" t="s">
        <v>140</v>
      </c>
      <c r="E16" s="15" t="s">
        <v>18</v>
      </c>
      <c r="F16" s="16" t="s">
        <v>141</v>
      </c>
      <c r="H16" s="5"/>
    </row>
    <row r="17" spans="1:8" x14ac:dyDescent="0.2">
      <c r="A17" s="4">
        <v>12</v>
      </c>
      <c r="B17" s="17" t="s">
        <v>142</v>
      </c>
      <c r="C17" s="15" t="s">
        <v>12</v>
      </c>
      <c r="D17" s="17" t="s">
        <v>143</v>
      </c>
      <c r="E17" s="15" t="s">
        <v>18</v>
      </c>
      <c r="F17" s="16"/>
      <c r="H17" s="5"/>
    </row>
    <row r="18" spans="1:8" x14ac:dyDescent="0.2">
      <c r="A18" s="4">
        <v>13</v>
      </c>
      <c r="B18" s="17" t="s">
        <v>144</v>
      </c>
      <c r="C18" s="15" t="s">
        <v>12</v>
      </c>
      <c r="D18" s="17" t="s">
        <v>145</v>
      </c>
      <c r="E18" s="15" t="s">
        <v>18</v>
      </c>
      <c r="F18" s="16" t="s">
        <v>146</v>
      </c>
      <c r="H18" s="5"/>
    </row>
    <row r="19" spans="1:8" x14ac:dyDescent="0.2">
      <c r="A19" s="4">
        <v>14</v>
      </c>
      <c r="B19" s="10" t="s">
        <v>147</v>
      </c>
      <c r="C19" s="15" t="s">
        <v>6</v>
      </c>
      <c r="D19" s="10" t="s">
        <v>148</v>
      </c>
      <c r="E19" s="15" t="s">
        <v>18</v>
      </c>
      <c r="F19" s="16"/>
      <c r="G19" s="10"/>
      <c r="H19" s="5"/>
    </row>
    <row r="20" spans="1:8" x14ac:dyDescent="0.2">
      <c r="A20" s="4">
        <v>15</v>
      </c>
      <c r="B20" s="10" t="s">
        <v>149</v>
      </c>
      <c r="C20" s="15" t="s">
        <v>6</v>
      </c>
      <c r="D20" s="10" t="s">
        <v>150</v>
      </c>
      <c r="E20" s="15" t="s">
        <v>21</v>
      </c>
      <c r="F20" s="16"/>
      <c r="G20" s="10"/>
      <c r="H20" s="3"/>
    </row>
    <row r="21" spans="1:8" x14ac:dyDescent="0.2">
      <c r="A21" s="4">
        <v>16</v>
      </c>
      <c r="B21" s="19" t="s">
        <v>25</v>
      </c>
      <c r="C21" s="15" t="s">
        <v>6</v>
      </c>
      <c r="D21" s="10" t="s">
        <v>26</v>
      </c>
      <c r="E21" s="15" t="s">
        <v>21</v>
      </c>
      <c r="F21" s="16"/>
      <c r="G21" s="10"/>
    </row>
    <row r="22" spans="1:8" x14ac:dyDescent="0.2">
      <c r="A22" s="4">
        <v>17</v>
      </c>
      <c r="B22" s="10" t="s">
        <v>151</v>
      </c>
      <c r="C22" s="15" t="s">
        <v>23</v>
      </c>
      <c r="D22" s="10" t="s">
        <v>152</v>
      </c>
      <c r="E22" s="15" t="s">
        <v>21</v>
      </c>
      <c r="F22" s="16"/>
      <c r="G22" s="10"/>
    </row>
    <row r="23" spans="1:8" x14ac:dyDescent="0.2">
      <c r="A23" s="4">
        <v>18</v>
      </c>
      <c r="B23" s="20" t="s">
        <v>153</v>
      </c>
      <c r="C23" s="21" t="s">
        <v>6</v>
      </c>
      <c r="D23" s="22" t="s">
        <v>154</v>
      </c>
      <c r="E23" s="21" t="s">
        <v>21</v>
      </c>
      <c r="F23" s="23"/>
    </row>
    <row r="24" spans="1:8" x14ac:dyDescent="0.2">
      <c r="A24" s="4">
        <v>19</v>
      </c>
      <c r="B24" s="20" t="s">
        <v>155</v>
      </c>
      <c r="C24" s="21" t="s">
        <v>6</v>
      </c>
      <c r="D24" s="22"/>
      <c r="E24" s="21" t="s">
        <v>19</v>
      </c>
      <c r="F24" s="23"/>
    </row>
    <row r="25" spans="1:8" x14ac:dyDescent="0.2">
      <c r="A25" s="4">
        <v>20</v>
      </c>
      <c r="B25" s="20" t="s">
        <v>156</v>
      </c>
      <c r="C25" s="21" t="s">
        <v>6</v>
      </c>
      <c r="D25" s="22"/>
      <c r="E25" s="21" t="s">
        <v>19</v>
      </c>
      <c r="F25" s="23"/>
    </row>
    <row r="26" spans="1:8" x14ac:dyDescent="0.2">
      <c r="A26" s="4">
        <v>21</v>
      </c>
      <c r="B26" s="24" t="s">
        <v>157</v>
      </c>
      <c r="C26" s="21" t="s">
        <v>6</v>
      </c>
      <c r="D26" s="22" t="s">
        <v>158</v>
      </c>
      <c r="E26" s="21" t="s">
        <v>11</v>
      </c>
      <c r="F26" s="23" t="s">
        <v>159</v>
      </c>
    </row>
    <row r="27" spans="1:8" x14ac:dyDescent="0.2">
      <c r="A27" s="4">
        <v>22</v>
      </c>
      <c r="B27" s="20" t="s">
        <v>160</v>
      </c>
      <c r="C27" s="21" t="s">
        <v>6</v>
      </c>
      <c r="D27" s="20" t="s">
        <v>161</v>
      </c>
      <c r="E27" s="21" t="s">
        <v>11</v>
      </c>
      <c r="F27" s="23"/>
    </row>
    <row r="28" spans="1:8" x14ac:dyDescent="0.2">
      <c r="A28" s="4">
        <v>23</v>
      </c>
      <c r="B28" s="25" t="s">
        <v>162</v>
      </c>
      <c r="C28" s="21" t="s">
        <v>6</v>
      </c>
      <c r="D28" s="20" t="s">
        <v>163</v>
      </c>
      <c r="E28" s="21" t="s">
        <v>11</v>
      </c>
      <c r="F28" s="23"/>
    </row>
    <row r="29" spans="1:8" x14ac:dyDescent="0.2">
      <c r="A29" s="4">
        <v>24</v>
      </c>
      <c r="B29" s="26" t="s">
        <v>13</v>
      </c>
      <c r="C29" s="21" t="s">
        <v>6</v>
      </c>
      <c r="D29" s="20" t="s">
        <v>14</v>
      </c>
      <c r="E29" s="21" t="s">
        <v>11</v>
      </c>
      <c r="F29" s="23"/>
    </row>
    <row r="30" spans="1:8" x14ac:dyDescent="0.2">
      <c r="A30" s="4">
        <v>25</v>
      </c>
      <c r="B30" s="20" t="s">
        <v>164</v>
      </c>
      <c r="C30" s="21" t="s">
        <v>6</v>
      </c>
      <c r="D30" s="20"/>
      <c r="E30" s="21" t="s">
        <v>20</v>
      </c>
      <c r="F30" s="23"/>
    </row>
    <row r="31" spans="1:8" x14ac:dyDescent="0.2">
      <c r="A31" s="4">
        <v>26</v>
      </c>
      <c r="B31" s="20" t="s">
        <v>165</v>
      </c>
      <c r="C31" s="21" t="s">
        <v>6</v>
      </c>
      <c r="D31" s="20"/>
      <c r="E31" s="21" t="s">
        <v>20</v>
      </c>
      <c r="F31" s="23"/>
      <c r="G31" s="23"/>
    </row>
    <row r="32" spans="1:8" x14ac:dyDescent="0.2">
      <c r="A32" s="4">
        <v>27</v>
      </c>
      <c r="B32" s="20" t="s">
        <v>166</v>
      </c>
      <c r="C32" s="21" t="s">
        <v>6</v>
      </c>
      <c r="D32" s="20"/>
      <c r="E32" s="21" t="s">
        <v>20</v>
      </c>
      <c r="F32" s="23"/>
      <c r="G32" s="23"/>
    </row>
    <row r="33" spans="1:7" x14ac:dyDescent="0.2">
      <c r="A33" s="4">
        <v>28</v>
      </c>
      <c r="B33" s="20" t="s">
        <v>167</v>
      </c>
      <c r="C33" s="21" t="s">
        <v>6</v>
      </c>
      <c r="D33" s="20"/>
      <c r="E33" s="21" t="s">
        <v>20</v>
      </c>
      <c r="F33" s="23"/>
      <c r="G33" s="23"/>
    </row>
    <row r="34" spans="1:7" x14ac:dyDescent="0.2">
      <c r="A34" s="4">
        <v>29</v>
      </c>
      <c r="B34" s="20" t="s">
        <v>168</v>
      </c>
      <c r="C34" s="21" t="s">
        <v>6</v>
      </c>
      <c r="D34" s="20"/>
      <c r="E34" s="21" t="s">
        <v>20</v>
      </c>
      <c r="F34" s="23"/>
      <c r="G34" s="23"/>
    </row>
    <row r="35" spans="1:7" x14ac:dyDescent="0.2">
      <c r="A35" s="4">
        <v>30</v>
      </c>
      <c r="B35" s="20" t="s">
        <v>169</v>
      </c>
      <c r="C35" s="21" t="s">
        <v>6</v>
      </c>
      <c r="D35" s="20" t="s">
        <v>170</v>
      </c>
      <c r="E35" s="21" t="s">
        <v>171</v>
      </c>
      <c r="F35" s="23"/>
      <c r="G35" s="23"/>
    </row>
    <row r="36" spans="1:7" x14ac:dyDescent="0.2">
      <c r="A36" s="4">
        <v>31</v>
      </c>
      <c r="B36" s="5" t="s">
        <v>172</v>
      </c>
      <c r="C36" s="6" t="s">
        <v>6</v>
      </c>
      <c r="D36" s="5" t="s">
        <v>173</v>
      </c>
      <c r="E36" s="6" t="s">
        <v>171</v>
      </c>
      <c r="F36" s="4"/>
    </row>
    <row r="37" spans="1:7" x14ac:dyDescent="0.2">
      <c r="A37" s="4">
        <v>32</v>
      </c>
      <c r="B37" s="5" t="s">
        <v>174</v>
      </c>
      <c r="C37" s="6" t="s">
        <v>6</v>
      </c>
      <c r="D37" s="8" t="s">
        <v>175</v>
      </c>
      <c r="E37" s="6" t="s">
        <v>171</v>
      </c>
      <c r="F37" s="5"/>
    </row>
    <row r="38" spans="1:7" x14ac:dyDescent="0.2">
      <c r="A38" s="4">
        <v>33</v>
      </c>
      <c r="B38" s="5" t="s">
        <v>176</v>
      </c>
      <c r="C38" s="6" t="s">
        <v>6</v>
      </c>
      <c r="D38" s="5" t="s">
        <v>175</v>
      </c>
      <c r="E38" s="6" t="s">
        <v>171</v>
      </c>
      <c r="F38" s="5"/>
    </row>
    <row r="39" spans="1:7" x14ac:dyDescent="0.2">
      <c r="A39" s="4">
        <v>34</v>
      </c>
      <c r="B39" s="5" t="s">
        <v>177</v>
      </c>
      <c r="C39" s="5" t="s">
        <v>6</v>
      </c>
      <c r="D39" s="8" t="s">
        <v>178</v>
      </c>
      <c r="E39" s="6" t="s">
        <v>17</v>
      </c>
      <c r="F39" s="5"/>
    </row>
    <row r="40" spans="1:7" x14ac:dyDescent="0.2">
      <c r="A40" s="4">
        <v>35</v>
      </c>
      <c r="B40" s="5" t="s">
        <v>179</v>
      </c>
      <c r="C40" s="5" t="s">
        <v>6</v>
      </c>
      <c r="D40" s="8" t="s">
        <v>180</v>
      </c>
      <c r="E40" s="6" t="s">
        <v>17</v>
      </c>
      <c r="F40" s="5"/>
      <c r="G40" s="27"/>
    </row>
    <row r="41" spans="1:7" x14ac:dyDescent="0.2">
      <c r="A41" s="4">
        <v>36</v>
      </c>
      <c r="B41" s="5" t="s">
        <v>181</v>
      </c>
      <c r="C41" s="6" t="s">
        <v>6</v>
      </c>
      <c r="D41" s="5" t="s">
        <v>182</v>
      </c>
      <c r="E41" s="6" t="s">
        <v>17</v>
      </c>
      <c r="F41" s="4"/>
      <c r="G41" s="27"/>
    </row>
    <row r="42" spans="1:7" x14ac:dyDescent="0.2">
      <c r="A42" s="4">
        <v>37</v>
      </c>
      <c r="B42" s="5" t="s">
        <v>183</v>
      </c>
      <c r="C42" s="6" t="s">
        <v>6</v>
      </c>
      <c r="D42" s="5" t="s">
        <v>184</v>
      </c>
      <c r="E42" s="6" t="s">
        <v>17</v>
      </c>
      <c r="F42" s="4"/>
      <c r="G42" s="27"/>
    </row>
    <row r="43" spans="1:7" x14ac:dyDescent="0.2">
      <c r="A43" s="4">
        <v>38</v>
      </c>
      <c r="B43" s="5" t="s">
        <v>29</v>
      </c>
      <c r="C43" s="5" t="s">
        <v>6</v>
      </c>
      <c r="D43" s="6" t="s">
        <v>185</v>
      </c>
      <c r="E43" s="7" t="s">
        <v>27</v>
      </c>
      <c r="F43" s="4"/>
      <c r="G43" s="27"/>
    </row>
    <row r="44" spans="1:7" x14ac:dyDescent="0.2">
      <c r="A44" s="4">
        <v>39</v>
      </c>
      <c r="B44" s="5" t="s">
        <v>15</v>
      </c>
      <c r="C44" s="5" t="s">
        <v>6</v>
      </c>
      <c r="D44" s="5" t="s">
        <v>16</v>
      </c>
      <c r="E44" s="6" t="s">
        <v>28</v>
      </c>
      <c r="F44" s="4"/>
    </row>
    <row r="45" spans="1:7" x14ac:dyDescent="0.2">
      <c r="A45" s="4">
        <v>40</v>
      </c>
      <c r="B45" s="5" t="s">
        <v>186</v>
      </c>
      <c r="C45" s="5" t="s">
        <v>6</v>
      </c>
      <c r="D45" s="6" t="s">
        <v>187</v>
      </c>
      <c r="E45" s="6" t="s">
        <v>27</v>
      </c>
      <c r="F45" s="4"/>
    </row>
    <row r="46" spans="1:7" x14ac:dyDescent="0.2">
      <c r="A46" s="4">
        <v>41</v>
      </c>
      <c r="B46" s="5" t="s">
        <v>188</v>
      </c>
      <c r="C46" s="5" t="s">
        <v>6</v>
      </c>
      <c r="D46" s="5" t="s">
        <v>189</v>
      </c>
      <c r="E46" s="6" t="s">
        <v>27</v>
      </c>
      <c r="F46" s="4"/>
    </row>
    <row r="47" spans="1:7" x14ac:dyDescent="0.2">
      <c r="A47" s="4">
        <v>42</v>
      </c>
      <c r="B47" s="21" t="s">
        <v>190</v>
      </c>
      <c r="C47" s="5" t="s">
        <v>6</v>
      </c>
      <c r="D47" s="24" t="s">
        <v>189</v>
      </c>
      <c r="E47" s="5" t="s">
        <v>27</v>
      </c>
      <c r="F47" s="20"/>
    </row>
    <row r="48" spans="1:7" x14ac:dyDescent="0.2">
      <c r="A48" s="4">
        <v>43</v>
      </c>
      <c r="B48" s="21" t="s">
        <v>191</v>
      </c>
      <c r="C48" s="5" t="s">
        <v>6</v>
      </c>
      <c r="D48" s="24" t="s">
        <v>192</v>
      </c>
      <c r="E48" s="5" t="s">
        <v>27</v>
      </c>
      <c r="F48" s="20"/>
    </row>
    <row r="49" spans="1:7" x14ac:dyDescent="0.2">
      <c r="A49" s="4">
        <v>44</v>
      </c>
      <c r="B49" s="21" t="s">
        <v>193</v>
      </c>
      <c r="C49" s="5" t="s">
        <v>6</v>
      </c>
      <c r="D49" s="24" t="s">
        <v>194</v>
      </c>
      <c r="E49" s="5" t="s">
        <v>28</v>
      </c>
      <c r="F49" s="20"/>
    </row>
    <row r="50" spans="1:7" s="34" customFormat="1" x14ac:dyDescent="0.2">
      <c r="A50" s="109">
        <v>45</v>
      </c>
      <c r="B50" s="299" t="s">
        <v>195</v>
      </c>
      <c r="C50" s="132" t="s">
        <v>6</v>
      </c>
      <c r="D50" s="439" t="s">
        <v>196</v>
      </c>
      <c r="E50" s="132" t="s">
        <v>28</v>
      </c>
      <c r="F50" s="439"/>
    </row>
    <row r="51" spans="1:7" x14ac:dyDescent="0.2">
      <c r="A51" s="4"/>
      <c r="B51" s="6"/>
      <c r="C51" s="28"/>
      <c r="D51" s="5"/>
      <c r="E51" s="5"/>
      <c r="F51" s="5"/>
    </row>
    <row r="52" spans="1:7" x14ac:dyDescent="0.2">
      <c r="A52" s="4"/>
      <c r="B52" s="20"/>
      <c r="C52" s="20"/>
      <c r="D52" s="20"/>
      <c r="E52" s="21"/>
    </row>
    <row r="53" spans="1:7" x14ac:dyDescent="0.2">
      <c r="A53" s="4"/>
      <c r="B53" s="20"/>
      <c r="C53" s="20"/>
      <c r="D53" s="24"/>
      <c r="E53" s="21"/>
    </row>
    <row r="54" spans="1:7" x14ac:dyDescent="0.2">
      <c r="A54" s="4"/>
      <c r="C54" s="20"/>
      <c r="E54" s="21"/>
    </row>
    <row r="55" spans="1:7" x14ac:dyDescent="0.2">
      <c r="A55" s="4"/>
      <c r="C55" s="20"/>
      <c r="E55" s="21"/>
    </row>
    <row r="61" spans="1:7" x14ac:dyDescent="0.2">
      <c r="A61" s="4"/>
      <c r="G61" s="27"/>
    </row>
    <row r="62" spans="1:7" x14ac:dyDescent="0.2">
      <c r="A62" s="4"/>
      <c r="G62" s="27"/>
    </row>
  </sheetData>
  <mergeCells count="1">
    <mergeCell ref="A1:G1"/>
  </mergeCells>
  <printOptions gridLines="1"/>
  <pageMargins left="0.7" right="0.7" top="0.75" bottom="0.75" header="0.3" footer="0.3"/>
  <pageSetup scale="56" fitToHeight="0" orientation="landscape" r:id="rId1"/>
  <headerFooter scaleWithDoc="0" alignWithMargins="0">
    <oddHeader>&amp;C2021 Soutern Regional Performance Nursery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B3117-8592-4A63-BABE-549874254671}">
  <dimension ref="A1:J55"/>
  <sheetViews>
    <sheetView zoomScaleNormal="100" workbookViewId="0"/>
  </sheetViews>
  <sheetFormatPr defaultRowHeight="15" x14ac:dyDescent="0.2"/>
  <cols>
    <col min="1" max="1" width="9.140625" style="6"/>
    <col min="2" max="2" width="27.85546875" style="6" customWidth="1"/>
    <col min="3" max="3" width="10.85546875" style="5" bestFit="1" customWidth="1"/>
    <col min="4" max="4" width="7" style="5" bestFit="1" customWidth="1"/>
    <col min="5" max="6" width="13" style="5" customWidth="1"/>
    <col min="7" max="10" width="8.85546875" style="5" customWidth="1"/>
    <col min="11" max="16384" width="9.140625" style="5"/>
  </cols>
  <sheetData>
    <row r="1" spans="1:10" ht="15.75" x14ac:dyDescent="0.25">
      <c r="A1" s="90" t="s">
        <v>1340</v>
      </c>
      <c r="B1" s="90"/>
      <c r="C1" s="91"/>
      <c r="D1" s="91"/>
      <c r="E1" s="91"/>
      <c r="F1" s="91"/>
      <c r="G1" s="91"/>
      <c r="H1" s="91"/>
      <c r="I1" s="91"/>
      <c r="J1" s="91"/>
    </row>
    <row r="2" spans="1:10" ht="15.75" x14ac:dyDescent="0.25">
      <c r="A2" s="90"/>
      <c r="B2" s="90"/>
      <c r="G2" s="4"/>
      <c r="H2" s="4"/>
    </row>
    <row r="3" spans="1:10" ht="15.75" x14ac:dyDescent="0.25">
      <c r="A3" s="107"/>
      <c r="B3" s="90"/>
      <c r="C3" s="395" t="s">
        <v>1298</v>
      </c>
      <c r="D3" s="395"/>
      <c r="E3" s="395" t="s">
        <v>1326</v>
      </c>
      <c r="F3" s="395"/>
      <c r="G3" s="395" t="s">
        <v>1327</v>
      </c>
      <c r="H3" s="395"/>
      <c r="I3" s="395" t="s">
        <v>1328</v>
      </c>
      <c r="J3" s="395"/>
    </row>
    <row r="4" spans="1:10" ht="15.75" x14ac:dyDescent="0.25">
      <c r="A4" s="90"/>
      <c r="B4" s="90"/>
      <c r="C4" s="91" t="s">
        <v>95</v>
      </c>
      <c r="D4" s="91" t="s">
        <v>117</v>
      </c>
      <c r="E4" s="91" t="s">
        <v>95</v>
      </c>
      <c r="F4" s="91" t="s">
        <v>117</v>
      </c>
      <c r="G4" s="91" t="s">
        <v>95</v>
      </c>
      <c r="H4" s="91" t="s">
        <v>117</v>
      </c>
      <c r="I4" s="91" t="s">
        <v>95</v>
      </c>
      <c r="J4" s="91" t="s">
        <v>117</v>
      </c>
    </row>
    <row r="5" spans="1:10" s="385" customFormat="1" ht="16.5" thickBot="1" x14ac:dyDescent="0.3">
      <c r="A5" s="170" t="s">
        <v>0</v>
      </c>
      <c r="B5" s="170" t="s">
        <v>1</v>
      </c>
      <c r="C5" s="269" t="s">
        <v>1329</v>
      </c>
      <c r="D5" s="269"/>
      <c r="E5" s="269" t="s">
        <v>1330</v>
      </c>
      <c r="F5" s="269"/>
      <c r="G5" s="269" t="s">
        <v>1331</v>
      </c>
      <c r="H5" s="269"/>
      <c r="I5" s="269" t="s">
        <v>1332</v>
      </c>
      <c r="J5" s="269"/>
    </row>
    <row r="6" spans="1:10" x14ac:dyDescent="0.2">
      <c r="A6" s="6">
        <v>1</v>
      </c>
      <c r="B6" s="6" t="s">
        <v>5</v>
      </c>
      <c r="C6" s="386">
        <v>2188.6999999999998</v>
      </c>
      <c r="D6" s="386">
        <v>45</v>
      </c>
      <c r="E6" s="387">
        <v>74.917299999999997</v>
      </c>
      <c r="F6" s="100">
        <v>41</v>
      </c>
      <c r="G6" s="100">
        <v>135.41200000000001</v>
      </c>
      <c r="H6" s="100">
        <v>45</v>
      </c>
      <c r="I6" s="100">
        <v>89.092699999999994</v>
      </c>
      <c r="J6" s="100">
        <v>1</v>
      </c>
    </row>
    <row r="7" spans="1:10" x14ac:dyDescent="0.2">
      <c r="A7" s="6">
        <v>2</v>
      </c>
      <c r="B7" s="6" t="s">
        <v>8</v>
      </c>
      <c r="C7" s="386">
        <v>2756.5</v>
      </c>
      <c r="D7" s="386">
        <v>44</v>
      </c>
      <c r="E7" s="387">
        <v>76.6327</v>
      </c>
      <c r="F7" s="100">
        <v>26</v>
      </c>
      <c r="G7" s="99">
        <v>130.82400000000001</v>
      </c>
      <c r="H7" s="100">
        <v>32</v>
      </c>
      <c r="I7" s="100">
        <v>82.496399999999994</v>
      </c>
      <c r="J7" s="100">
        <v>2</v>
      </c>
    </row>
    <row r="8" spans="1:10" x14ac:dyDescent="0.2">
      <c r="A8" s="6">
        <v>3</v>
      </c>
      <c r="B8" s="6" t="s">
        <v>9</v>
      </c>
      <c r="C8" s="386">
        <v>3252.01</v>
      </c>
      <c r="D8" s="386">
        <v>42</v>
      </c>
      <c r="E8" s="387">
        <v>76.061400000000006</v>
      </c>
      <c r="F8" s="100">
        <v>35</v>
      </c>
      <c r="G8" s="100">
        <v>128</v>
      </c>
      <c r="H8" s="100">
        <v>2</v>
      </c>
      <c r="I8" s="100">
        <v>72.841800000000006</v>
      </c>
      <c r="J8" s="100">
        <v>17</v>
      </c>
    </row>
    <row r="9" spans="1:10" x14ac:dyDescent="0.2">
      <c r="A9" s="6">
        <v>4</v>
      </c>
      <c r="B9" s="6" t="s">
        <v>10</v>
      </c>
      <c r="C9" s="386">
        <v>3518.28</v>
      </c>
      <c r="D9" s="386">
        <v>38</v>
      </c>
      <c r="E9" s="387">
        <v>77.540199999999999</v>
      </c>
      <c r="F9" s="100">
        <v>11</v>
      </c>
      <c r="G9" s="100">
        <v>130</v>
      </c>
      <c r="H9" s="100">
        <v>19</v>
      </c>
      <c r="I9" s="100">
        <v>72.915499999999994</v>
      </c>
      <c r="J9" s="100">
        <v>16</v>
      </c>
    </row>
    <row r="10" spans="1:10" x14ac:dyDescent="0.2">
      <c r="A10" s="6">
        <v>5</v>
      </c>
      <c r="B10" s="334" t="s">
        <v>24</v>
      </c>
      <c r="C10" s="386">
        <v>3758.95</v>
      </c>
      <c r="D10" s="386">
        <v>19</v>
      </c>
      <c r="E10" s="387">
        <v>77.5124</v>
      </c>
      <c r="F10" s="100">
        <v>12</v>
      </c>
      <c r="G10" s="100">
        <v>131.059</v>
      </c>
      <c r="H10" s="100">
        <v>37</v>
      </c>
      <c r="I10" s="100">
        <v>69.120900000000006</v>
      </c>
      <c r="J10" s="100">
        <v>34</v>
      </c>
    </row>
    <row r="11" spans="1:10" x14ac:dyDescent="0.2">
      <c r="A11" s="6">
        <v>6</v>
      </c>
      <c r="B11" s="334" t="s">
        <v>129</v>
      </c>
      <c r="C11" s="386">
        <v>3715.55</v>
      </c>
      <c r="D11" s="386">
        <v>27</v>
      </c>
      <c r="E11" s="387">
        <v>77.422499999999999</v>
      </c>
      <c r="F11" s="100">
        <v>13</v>
      </c>
      <c r="G11" s="100">
        <v>128.17599999999999</v>
      </c>
      <c r="H11" s="100">
        <v>4</v>
      </c>
      <c r="I11" s="100">
        <v>71.618200000000002</v>
      </c>
      <c r="J11" s="100">
        <v>22</v>
      </c>
    </row>
    <row r="12" spans="1:10" x14ac:dyDescent="0.2">
      <c r="A12" s="6">
        <v>7</v>
      </c>
      <c r="B12" s="334" t="s">
        <v>131</v>
      </c>
      <c r="C12" s="386">
        <v>3460.44</v>
      </c>
      <c r="D12" s="386">
        <v>40</v>
      </c>
      <c r="E12" s="387">
        <v>74.881900000000002</v>
      </c>
      <c r="F12" s="100">
        <v>42</v>
      </c>
      <c r="G12" s="100">
        <v>131.471</v>
      </c>
      <c r="H12" s="100">
        <v>41</v>
      </c>
      <c r="I12" s="100">
        <v>72.947299999999998</v>
      </c>
      <c r="J12" s="100">
        <v>15</v>
      </c>
    </row>
    <row r="13" spans="1:10" x14ac:dyDescent="0.2">
      <c r="A13" s="6">
        <v>8</v>
      </c>
      <c r="B13" s="334" t="s">
        <v>133</v>
      </c>
      <c r="C13" s="386">
        <v>3699.84</v>
      </c>
      <c r="D13" s="386">
        <v>28</v>
      </c>
      <c r="E13" s="387">
        <v>76.967500000000001</v>
      </c>
      <c r="F13" s="100">
        <v>22</v>
      </c>
      <c r="G13" s="100">
        <v>130.941</v>
      </c>
      <c r="H13" s="100">
        <v>35</v>
      </c>
      <c r="I13" s="100">
        <v>71.960899999999995</v>
      </c>
      <c r="J13" s="100">
        <v>20</v>
      </c>
    </row>
    <row r="14" spans="1:10" x14ac:dyDescent="0.2">
      <c r="A14" s="6">
        <v>9</v>
      </c>
      <c r="B14" s="334" t="s">
        <v>135</v>
      </c>
      <c r="C14" s="386">
        <v>3244.17</v>
      </c>
      <c r="D14" s="386">
        <v>43</v>
      </c>
      <c r="E14" s="387">
        <v>77.665199999999999</v>
      </c>
      <c r="F14" s="100">
        <v>7</v>
      </c>
      <c r="G14" s="100">
        <v>128.23500000000001</v>
      </c>
      <c r="H14" s="100">
        <v>5</v>
      </c>
      <c r="I14" s="100">
        <v>65.552700000000002</v>
      </c>
      <c r="J14" s="100">
        <v>44</v>
      </c>
    </row>
    <row r="15" spans="1:10" x14ac:dyDescent="0.2">
      <c r="A15" s="6">
        <v>10</v>
      </c>
      <c r="B15" s="334" t="s">
        <v>137</v>
      </c>
      <c r="C15" s="386">
        <v>3904.32</v>
      </c>
      <c r="D15" s="386">
        <v>8</v>
      </c>
      <c r="E15" s="387">
        <v>78.608699999999999</v>
      </c>
      <c r="F15" s="100">
        <v>2</v>
      </c>
      <c r="G15" s="100">
        <v>131.41200000000001</v>
      </c>
      <c r="H15" s="100">
        <v>40</v>
      </c>
      <c r="I15" s="100">
        <v>75.2727</v>
      </c>
      <c r="J15" s="100">
        <v>8</v>
      </c>
    </row>
    <row r="16" spans="1:10" x14ac:dyDescent="0.2">
      <c r="A16" s="6">
        <v>11</v>
      </c>
      <c r="B16" s="334" t="s">
        <v>139</v>
      </c>
      <c r="C16" s="386">
        <v>3927.84</v>
      </c>
      <c r="D16" s="386">
        <v>5</v>
      </c>
      <c r="E16" s="387">
        <v>76.433199999999999</v>
      </c>
      <c r="F16" s="100">
        <v>30</v>
      </c>
      <c r="G16" s="100">
        <v>128.76499999999999</v>
      </c>
      <c r="H16" s="100">
        <v>7</v>
      </c>
      <c r="I16" s="100">
        <v>72.681799999999996</v>
      </c>
      <c r="J16" s="100">
        <v>18</v>
      </c>
    </row>
    <row r="17" spans="1:10" x14ac:dyDescent="0.2">
      <c r="A17" s="6">
        <v>12</v>
      </c>
      <c r="B17" s="108" t="s">
        <v>142</v>
      </c>
      <c r="C17" s="386">
        <v>3974.22</v>
      </c>
      <c r="D17" s="386">
        <v>4</v>
      </c>
      <c r="E17" s="387">
        <v>76.231200000000001</v>
      </c>
      <c r="F17" s="100">
        <v>34</v>
      </c>
      <c r="G17" s="100">
        <v>130.76499999999999</v>
      </c>
      <c r="H17" s="100">
        <v>31</v>
      </c>
      <c r="I17" s="100">
        <v>71.845500000000001</v>
      </c>
      <c r="J17" s="100">
        <v>21</v>
      </c>
    </row>
    <row r="18" spans="1:10" x14ac:dyDescent="0.2">
      <c r="A18" s="6">
        <v>13</v>
      </c>
      <c r="B18" s="108" t="s">
        <v>144</v>
      </c>
      <c r="C18" s="386">
        <v>3429.69</v>
      </c>
      <c r="D18" s="386">
        <v>41</v>
      </c>
      <c r="E18" s="387">
        <v>77.549700000000001</v>
      </c>
      <c r="F18" s="100">
        <v>10</v>
      </c>
      <c r="G18" s="100">
        <v>129.64699999999999</v>
      </c>
      <c r="H18" s="100">
        <v>16</v>
      </c>
      <c r="I18" s="100">
        <v>69.207300000000004</v>
      </c>
      <c r="J18" s="100">
        <v>33</v>
      </c>
    </row>
    <row r="19" spans="1:10" x14ac:dyDescent="0.2">
      <c r="A19" s="6">
        <v>14</v>
      </c>
      <c r="B19" s="108" t="s">
        <v>147</v>
      </c>
      <c r="C19" s="386">
        <v>3826.8</v>
      </c>
      <c r="D19" s="386">
        <v>13</v>
      </c>
      <c r="E19" s="387">
        <v>77.368200000000002</v>
      </c>
      <c r="F19" s="100">
        <v>16</v>
      </c>
      <c r="G19" s="100">
        <v>131.88200000000001</v>
      </c>
      <c r="H19" s="100">
        <v>43</v>
      </c>
      <c r="I19" s="100">
        <v>74.668199999999999</v>
      </c>
      <c r="J19" s="100">
        <v>9</v>
      </c>
    </row>
    <row r="20" spans="1:10" x14ac:dyDescent="0.2">
      <c r="A20" s="6">
        <v>15</v>
      </c>
      <c r="B20" s="388" t="s">
        <v>149</v>
      </c>
      <c r="C20" s="386">
        <v>3813.03</v>
      </c>
      <c r="D20" s="386">
        <v>14</v>
      </c>
      <c r="E20" s="387">
        <v>77.415000000000006</v>
      </c>
      <c r="F20" s="100">
        <v>14</v>
      </c>
      <c r="G20" s="100">
        <v>130.29400000000001</v>
      </c>
      <c r="H20" s="100">
        <v>26</v>
      </c>
      <c r="I20" s="100">
        <v>66.965500000000006</v>
      </c>
      <c r="J20" s="100">
        <v>42</v>
      </c>
    </row>
    <row r="21" spans="1:10" x14ac:dyDescent="0.2">
      <c r="A21" s="6">
        <v>16</v>
      </c>
      <c r="B21" s="108" t="s">
        <v>25</v>
      </c>
      <c r="C21" s="386">
        <v>4043.26</v>
      </c>
      <c r="D21" s="386">
        <v>2</v>
      </c>
      <c r="E21" s="387">
        <v>76.254099999999994</v>
      </c>
      <c r="F21" s="100">
        <v>32</v>
      </c>
      <c r="G21" s="99">
        <v>130.35300000000001</v>
      </c>
      <c r="H21" s="100">
        <v>28</v>
      </c>
      <c r="I21" s="100">
        <v>71.390900000000002</v>
      </c>
      <c r="J21" s="100">
        <v>24</v>
      </c>
    </row>
    <row r="22" spans="1:10" x14ac:dyDescent="0.2">
      <c r="A22" s="6">
        <v>17</v>
      </c>
      <c r="B22" s="108" t="s">
        <v>151</v>
      </c>
      <c r="C22" s="386">
        <v>3752</v>
      </c>
      <c r="D22" s="386">
        <v>22</v>
      </c>
      <c r="E22" s="387">
        <v>77.901899999999998</v>
      </c>
      <c r="F22" s="100">
        <v>5</v>
      </c>
      <c r="G22" s="100">
        <v>129.64699999999999</v>
      </c>
      <c r="H22" s="100">
        <v>17</v>
      </c>
      <c r="I22" s="100">
        <v>63.205500000000001</v>
      </c>
      <c r="J22" s="100">
        <v>45</v>
      </c>
    </row>
    <row r="23" spans="1:10" x14ac:dyDescent="0.2">
      <c r="A23" s="6">
        <v>18</v>
      </c>
      <c r="B23" s="108" t="s">
        <v>153</v>
      </c>
      <c r="C23" s="386">
        <v>3737.21</v>
      </c>
      <c r="D23" s="386">
        <v>23</v>
      </c>
      <c r="E23" s="387">
        <v>76.510800000000003</v>
      </c>
      <c r="F23" s="100">
        <v>27</v>
      </c>
      <c r="G23" s="100">
        <v>130.29400000000001</v>
      </c>
      <c r="H23" s="100">
        <v>27</v>
      </c>
      <c r="I23" s="100">
        <v>69.634500000000003</v>
      </c>
      <c r="J23" s="100">
        <v>32</v>
      </c>
    </row>
    <row r="24" spans="1:10" x14ac:dyDescent="0.2">
      <c r="A24" s="6">
        <v>19</v>
      </c>
      <c r="B24" s="108" t="s">
        <v>155</v>
      </c>
      <c r="C24" s="386">
        <v>3695.43</v>
      </c>
      <c r="D24" s="386">
        <v>29</v>
      </c>
      <c r="E24" s="387">
        <v>76.719099999999997</v>
      </c>
      <c r="F24" s="100">
        <v>25</v>
      </c>
      <c r="G24" s="100">
        <v>129.059</v>
      </c>
      <c r="H24" s="100">
        <v>10</v>
      </c>
      <c r="I24" s="100">
        <v>75.311800000000005</v>
      </c>
      <c r="J24" s="100">
        <v>7</v>
      </c>
    </row>
    <row r="25" spans="1:10" x14ac:dyDescent="0.2">
      <c r="A25" s="6">
        <v>20</v>
      </c>
      <c r="B25" s="108" t="s">
        <v>156</v>
      </c>
      <c r="C25" s="386">
        <v>3792.74</v>
      </c>
      <c r="D25" s="386">
        <v>16</v>
      </c>
      <c r="E25" s="387">
        <v>76.844700000000003</v>
      </c>
      <c r="F25" s="100">
        <v>24</v>
      </c>
      <c r="G25" s="100">
        <v>130.11799999999999</v>
      </c>
      <c r="H25" s="100">
        <v>24</v>
      </c>
      <c r="I25" s="100">
        <v>76.836399999999998</v>
      </c>
      <c r="J25" s="100">
        <v>4</v>
      </c>
    </row>
    <row r="26" spans="1:10" x14ac:dyDescent="0.2">
      <c r="A26" s="6">
        <v>21</v>
      </c>
      <c r="B26" s="108" t="s">
        <v>157</v>
      </c>
      <c r="C26" s="386">
        <v>3865.58</v>
      </c>
      <c r="D26" s="386">
        <v>10</v>
      </c>
      <c r="E26" s="387">
        <v>76.316699999999997</v>
      </c>
      <c r="F26" s="100">
        <v>31</v>
      </c>
      <c r="G26" s="100">
        <v>129.76499999999999</v>
      </c>
      <c r="H26" s="100">
        <v>18</v>
      </c>
      <c r="I26" s="100">
        <v>70.869100000000003</v>
      </c>
      <c r="J26" s="100">
        <v>28</v>
      </c>
    </row>
    <row r="27" spans="1:10" x14ac:dyDescent="0.2">
      <c r="A27" s="6">
        <v>22</v>
      </c>
      <c r="B27" s="108" t="s">
        <v>160</v>
      </c>
      <c r="C27" s="386">
        <v>3768.99</v>
      </c>
      <c r="D27" s="386">
        <v>17</v>
      </c>
      <c r="E27" s="387">
        <v>77.171800000000005</v>
      </c>
      <c r="F27" s="100">
        <v>19</v>
      </c>
      <c r="G27" s="100">
        <v>130.059</v>
      </c>
      <c r="H27" s="100">
        <v>21</v>
      </c>
      <c r="I27" s="100">
        <v>74.0809</v>
      </c>
      <c r="J27" s="100">
        <v>10</v>
      </c>
    </row>
    <row r="28" spans="1:10" x14ac:dyDescent="0.2">
      <c r="A28" s="6">
        <v>23</v>
      </c>
      <c r="B28" s="108" t="s">
        <v>162</v>
      </c>
      <c r="C28" s="386">
        <v>3607.97</v>
      </c>
      <c r="D28" s="386">
        <v>33</v>
      </c>
      <c r="E28" s="387">
        <v>74.8262</v>
      </c>
      <c r="F28" s="100">
        <v>45</v>
      </c>
      <c r="G28" s="100">
        <v>131.29400000000001</v>
      </c>
      <c r="H28" s="100">
        <v>39</v>
      </c>
      <c r="I28" s="100">
        <v>73.14</v>
      </c>
      <c r="J28" s="100">
        <v>13</v>
      </c>
    </row>
    <row r="29" spans="1:10" x14ac:dyDescent="0.2">
      <c r="A29" s="6">
        <v>24</v>
      </c>
      <c r="B29" s="108" t="s">
        <v>13</v>
      </c>
      <c r="C29" s="386">
        <v>3601.23</v>
      </c>
      <c r="D29" s="386">
        <v>34</v>
      </c>
      <c r="E29" s="387">
        <v>75.625299999999996</v>
      </c>
      <c r="F29" s="100">
        <v>38</v>
      </c>
      <c r="G29" s="100">
        <v>129.41200000000001</v>
      </c>
      <c r="H29" s="100">
        <v>11</v>
      </c>
      <c r="I29" s="100">
        <v>73.013599999999997</v>
      </c>
      <c r="J29" s="100">
        <v>14</v>
      </c>
    </row>
    <row r="30" spans="1:10" x14ac:dyDescent="0.2">
      <c r="A30" s="6">
        <v>25</v>
      </c>
      <c r="B30" s="108" t="s">
        <v>164</v>
      </c>
      <c r="C30" s="386">
        <v>3722.71</v>
      </c>
      <c r="D30" s="386">
        <v>25</v>
      </c>
      <c r="E30" s="387">
        <v>77.093999999999994</v>
      </c>
      <c r="F30" s="100">
        <v>21</v>
      </c>
      <c r="G30" s="100">
        <v>130.059</v>
      </c>
      <c r="H30" s="100">
        <v>22</v>
      </c>
      <c r="I30" s="100">
        <v>71.323599999999999</v>
      </c>
      <c r="J30" s="100">
        <v>25</v>
      </c>
    </row>
    <row r="31" spans="1:10" x14ac:dyDescent="0.2">
      <c r="A31" s="93">
        <v>26</v>
      </c>
      <c r="B31" s="389" t="s">
        <v>165</v>
      </c>
      <c r="C31" s="386">
        <v>3752.16</v>
      </c>
      <c r="D31" s="386">
        <v>21</v>
      </c>
      <c r="E31" s="387">
        <v>75.570899999999995</v>
      </c>
      <c r="F31" s="100">
        <v>40</v>
      </c>
      <c r="G31" s="99">
        <v>129.471</v>
      </c>
      <c r="H31" s="100">
        <v>13</v>
      </c>
      <c r="I31" s="100">
        <v>70.393600000000006</v>
      </c>
      <c r="J31" s="100">
        <v>31</v>
      </c>
    </row>
    <row r="32" spans="1:10" x14ac:dyDescent="0.2">
      <c r="A32" s="6">
        <v>27</v>
      </c>
      <c r="B32" s="6" t="s">
        <v>166</v>
      </c>
      <c r="C32" s="386">
        <v>3925.15</v>
      </c>
      <c r="D32" s="386">
        <v>7</v>
      </c>
      <c r="E32" s="387">
        <v>74.858699999999999</v>
      </c>
      <c r="F32" s="100">
        <v>43</v>
      </c>
      <c r="G32" s="100">
        <v>131.059</v>
      </c>
      <c r="H32" s="100">
        <v>38</v>
      </c>
      <c r="I32" s="100">
        <v>67.113600000000005</v>
      </c>
      <c r="J32" s="100">
        <v>40</v>
      </c>
    </row>
    <row r="33" spans="1:10" x14ac:dyDescent="0.2">
      <c r="A33" s="6">
        <v>28</v>
      </c>
      <c r="B33" s="6" t="s">
        <v>167</v>
      </c>
      <c r="C33" s="386">
        <v>4001.44</v>
      </c>
      <c r="D33" s="386">
        <v>3</v>
      </c>
      <c r="E33" s="387">
        <v>76.459699999999998</v>
      </c>
      <c r="F33" s="100">
        <v>29</v>
      </c>
      <c r="G33" s="100">
        <v>128.29400000000001</v>
      </c>
      <c r="H33" s="100">
        <v>6</v>
      </c>
      <c r="I33" s="100">
        <v>71.055499999999995</v>
      </c>
      <c r="J33" s="100">
        <v>26</v>
      </c>
    </row>
    <row r="34" spans="1:10" x14ac:dyDescent="0.2">
      <c r="A34" s="6">
        <v>29</v>
      </c>
      <c r="B34" s="107" t="s">
        <v>168</v>
      </c>
      <c r="C34" s="386">
        <v>3692.22</v>
      </c>
      <c r="D34" s="386">
        <v>30</v>
      </c>
      <c r="E34" s="387">
        <v>77.981499999999997</v>
      </c>
      <c r="F34" s="100">
        <v>4</v>
      </c>
      <c r="G34" s="100">
        <v>130.059</v>
      </c>
      <c r="H34" s="100">
        <v>23</v>
      </c>
      <c r="I34" s="100">
        <v>76.099100000000007</v>
      </c>
      <c r="J34" s="100">
        <v>5</v>
      </c>
    </row>
    <row r="35" spans="1:10" x14ac:dyDescent="0.2">
      <c r="A35" s="6">
        <v>30</v>
      </c>
      <c r="B35" s="107" t="s">
        <v>169</v>
      </c>
      <c r="C35" s="386">
        <v>3722.06</v>
      </c>
      <c r="D35" s="386">
        <v>26</v>
      </c>
      <c r="E35" s="387">
        <v>76.885900000000007</v>
      </c>
      <c r="F35" s="100">
        <v>23</v>
      </c>
      <c r="G35" s="100">
        <v>130</v>
      </c>
      <c r="H35" s="100">
        <v>20</v>
      </c>
      <c r="I35" s="100">
        <v>73.14</v>
      </c>
      <c r="J35" s="100">
        <v>12</v>
      </c>
    </row>
    <row r="36" spans="1:10" x14ac:dyDescent="0.2">
      <c r="A36" s="6">
        <v>31</v>
      </c>
      <c r="B36" s="6" t="s">
        <v>172</v>
      </c>
      <c r="C36" s="386">
        <v>3799.67</v>
      </c>
      <c r="D36" s="386">
        <v>15</v>
      </c>
      <c r="E36" s="387">
        <v>75.618600000000001</v>
      </c>
      <c r="F36" s="100">
        <v>39</v>
      </c>
      <c r="G36" s="99">
        <v>131.471</v>
      </c>
      <c r="H36" s="100">
        <v>42</v>
      </c>
      <c r="I36" s="100">
        <v>68.704499999999996</v>
      </c>
      <c r="J36" s="100">
        <v>35</v>
      </c>
    </row>
    <row r="37" spans="1:10" x14ac:dyDescent="0.2">
      <c r="A37" s="6">
        <v>32</v>
      </c>
      <c r="B37" s="6" t="s">
        <v>174</v>
      </c>
      <c r="C37" s="386">
        <v>3649.92</v>
      </c>
      <c r="D37" s="386">
        <v>31</v>
      </c>
      <c r="E37" s="387">
        <v>77.631299999999996</v>
      </c>
      <c r="F37" s="100">
        <v>9</v>
      </c>
      <c r="G37" s="100">
        <v>130.941</v>
      </c>
      <c r="H37" s="100">
        <v>36</v>
      </c>
      <c r="I37" s="100">
        <v>67.291799999999995</v>
      </c>
      <c r="J37" s="100">
        <v>38</v>
      </c>
    </row>
    <row r="38" spans="1:10" x14ac:dyDescent="0.2">
      <c r="A38" s="6">
        <v>33</v>
      </c>
      <c r="B38" s="6" t="s">
        <v>176</v>
      </c>
      <c r="C38" s="386">
        <v>3925.38</v>
      </c>
      <c r="D38" s="386">
        <v>6</v>
      </c>
      <c r="E38" s="387">
        <v>77.632999999999996</v>
      </c>
      <c r="F38" s="100">
        <v>8</v>
      </c>
      <c r="G38" s="100">
        <v>128.11799999999999</v>
      </c>
      <c r="H38" s="100">
        <v>3</v>
      </c>
      <c r="I38" s="100">
        <v>71.016400000000004</v>
      </c>
      <c r="J38" s="100">
        <v>27</v>
      </c>
    </row>
    <row r="39" spans="1:10" x14ac:dyDescent="0.2">
      <c r="A39" s="6">
        <v>34</v>
      </c>
      <c r="B39" s="6" t="s">
        <v>177</v>
      </c>
      <c r="C39" s="386">
        <v>4117.22</v>
      </c>
      <c r="D39" s="386">
        <v>1</v>
      </c>
      <c r="E39" s="387">
        <v>78.387799999999999</v>
      </c>
      <c r="F39" s="100">
        <v>3</v>
      </c>
      <c r="G39" s="100">
        <v>130.82400000000001</v>
      </c>
      <c r="H39" s="100">
        <v>33</v>
      </c>
      <c r="I39" s="100">
        <v>68.0227</v>
      </c>
      <c r="J39" s="100">
        <v>37</v>
      </c>
    </row>
    <row r="40" spans="1:10" x14ac:dyDescent="0.2">
      <c r="A40" s="6">
        <v>35</v>
      </c>
      <c r="B40" s="6" t="s">
        <v>179</v>
      </c>
      <c r="C40" s="386">
        <v>3767.69</v>
      </c>
      <c r="D40" s="386">
        <v>18</v>
      </c>
      <c r="E40" s="387">
        <v>77.104900000000001</v>
      </c>
      <c r="F40" s="100">
        <v>20</v>
      </c>
      <c r="G40" s="100">
        <v>128.82400000000001</v>
      </c>
      <c r="H40" s="100">
        <v>9</v>
      </c>
      <c r="I40" s="100">
        <v>67.039100000000005</v>
      </c>
      <c r="J40" s="100">
        <v>41</v>
      </c>
    </row>
    <row r="41" spans="1:10" x14ac:dyDescent="0.2">
      <c r="A41" s="6">
        <v>36</v>
      </c>
      <c r="B41" s="6" t="s">
        <v>181</v>
      </c>
      <c r="C41" s="386">
        <v>3609.32</v>
      </c>
      <c r="D41" s="386">
        <v>32</v>
      </c>
      <c r="E41" s="387">
        <v>77.742099999999994</v>
      </c>
      <c r="F41" s="100">
        <v>6</v>
      </c>
      <c r="G41" s="99">
        <v>129.471</v>
      </c>
      <c r="H41" s="100">
        <v>14</v>
      </c>
      <c r="I41" s="100">
        <v>70.596400000000003</v>
      </c>
      <c r="J41" s="100">
        <v>30</v>
      </c>
    </row>
    <row r="42" spans="1:10" x14ac:dyDescent="0.2">
      <c r="A42" s="6">
        <v>37</v>
      </c>
      <c r="B42" s="6" t="s">
        <v>183</v>
      </c>
      <c r="C42" s="386">
        <v>3574.93</v>
      </c>
      <c r="D42" s="386">
        <v>36</v>
      </c>
      <c r="E42" s="387">
        <v>77.281700000000001</v>
      </c>
      <c r="F42" s="100">
        <v>18</v>
      </c>
      <c r="G42" s="99">
        <v>128.76499999999999</v>
      </c>
      <c r="H42" s="100">
        <v>8</v>
      </c>
      <c r="I42" s="100">
        <v>66.125500000000002</v>
      </c>
      <c r="J42" s="100">
        <v>43</v>
      </c>
    </row>
    <row r="43" spans="1:10" x14ac:dyDescent="0.2">
      <c r="A43" s="6">
        <v>38</v>
      </c>
      <c r="B43" s="6" t="s">
        <v>29</v>
      </c>
      <c r="C43" s="386">
        <v>3573.45</v>
      </c>
      <c r="D43" s="386">
        <v>37</v>
      </c>
      <c r="E43" s="387">
        <v>76.4893</v>
      </c>
      <c r="F43" s="100">
        <v>28</v>
      </c>
      <c r="G43" s="99">
        <v>130.88200000000001</v>
      </c>
      <c r="H43" s="100">
        <v>34</v>
      </c>
      <c r="I43" s="100">
        <v>75.644499999999994</v>
      </c>
      <c r="J43" s="100">
        <v>6</v>
      </c>
    </row>
    <row r="44" spans="1:10" x14ac:dyDescent="0.2">
      <c r="A44" s="6">
        <v>39</v>
      </c>
      <c r="B44" s="6" t="s">
        <v>15</v>
      </c>
      <c r="C44" s="348">
        <v>3586.11</v>
      </c>
      <c r="D44" s="348">
        <v>35</v>
      </c>
      <c r="E44" s="387">
        <v>75.668400000000005</v>
      </c>
      <c r="F44" s="100">
        <v>37</v>
      </c>
      <c r="G44" s="99">
        <v>130.471</v>
      </c>
      <c r="H44" s="100">
        <v>29</v>
      </c>
      <c r="I44" s="99">
        <v>70.813599999999994</v>
      </c>
      <c r="J44" s="100">
        <v>29</v>
      </c>
    </row>
    <row r="45" spans="1:10" x14ac:dyDescent="0.2">
      <c r="A45" s="6">
        <v>40</v>
      </c>
      <c r="B45" s="6" t="s">
        <v>186</v>
      </c>
      <c r="C45" s="348">
        <v>3829.55</v>
      </c>
      <c r="D45" s="348">
        <v>12</v>
      </c>
      <c r="E45" s="387">
        <v>79.000799999999998</v>
      </c>
      <c r="F45" s="100">
        <v>1</v>
      </c>
      <c r="G45" s="100">
        <v>130.23500000000001</v>
      </c>
      <c r="H45" s="100">
        <v>25</v>
      </c>
      <c r="I45" s="99">
        <v>73.303600000000003</v>
      </c>
      <c r="J45" s="100">
        <v>11</v>
      </c>
    </row>
    <row r="46" spans="1:10" x14ac:dyDescent="0.2">
      <c r="A46" s="6">
        <v>41</v>
      </c>
      <c r="B46" s="6" t="s">
        <v>188</v>
      </c>
      <c r="C46" s="348">
        <v>3887.36</v>
      </c>
      <c r="D46" s="348">
        <v>9</v>
      </c>
      <c r="E46" s="387">
        <v>76.240700000000004</v>
      </c>
      <c r="F46" s="100">
        <v>33</v>
      </c>
      <c r="G46" s="99">
        <v>129.41200000000001</v>
      </c>
      <c r="H46" s="100">
        <v>12</v>
      </c>
      <c r="I46" s="99">
        <v>71.960899999999995</v>
      </c>
      <c r="J46" s="100">
        <v>19</v>
      </c>
    </row>
    <row r="47" spans="1:10" x14ac:dyDescent="0.2">
      <c r="A47" s="6">
        <v>42</v>
      </c>
      <c r="B47" s="6" t="s">
        <v>190</v>
      </c>
      <c r="C47" s="348">
        <v>3757.74</v>
      </c>
      <c r="D47" s="348">
        <v>20</v>
      </c>
      <c r="E47" s="387">
        <v>74.832800000000006</v>
      </c>
      <c r="F47" s="100">
        <v>44</v>
      </c>
      <c r="G47" s="100">
        <v>127.88200000000001</v>
      </c>
      <c r="H47" s="99">
        <v>1</v>
      </c>
      <c r="I47" s="99">
        <v>71.610900000000001</v>
      </c>
      <c r="J47" s="100">
        <v>23</v>
      </c>
    </row>
    <row r="48" spans="1:10" x14ac:dyDescent="0.2">
      <c r="A48" s="6">
        <v>43</v>
      </c>
      <c r="B48" s="6" t="s">
        <v>191</v>
      </c>
      <c r="C48" s="348">
        <v>3861.63</v>
      </c>
      <c r="D48" s="348">
        <v>11</v>
      </c>
      <c r="E48" s="387">
        <v>76.057500000000005</v>
      </c>
      <c r="F48" s="100">
        <v>36</v>
      </c>
      <c r="G48" s="99">
        <v>132.11799999999999</v>
      </c>
      <c r="H48" s="100">
        <v>44</v>
      </c>
      <c r="I48" s="99">
        <v>78.31</v>
      </c>
      <c r="J48" s="100">
        <v>3</v>
      </c>
    </row>
    <row r="49" spans="1:10" x14ac:dyDescent="0.2">
      <c r="A49" s="6">
        <v>44</v>
      </c>
      <c r="B49" s="6" t="s">
        <v>193</v>
      </c>
      <c r="C49" s="348">
        <v>3473.32</v>
      </c>
      <c r="D49" s="348">
        <v>39</v>
      </c>
      <c r="E49" s="387">
        <v>77.411100000000005</v>
      </c>
      <c r="F49" s="100">
        <v>15</v>
      </c>
      <c r="G49" s="100">
        <v>130.529</v>
      </c>
      <c r="H49" s="100">
        <v>30</v>
      </c>
      <c r="I49" s="99">
        <v>68.630899999999997</v>
      </c>
      <c r="J49" s="100">
        <v>36</v>
      </c>
    </row>
    <row r="50" spans="1:10" s="132" customFormat="1" x14ac:dyDescent="0.2">
      <c r="A50" s="275">
        <v>45</v>
      </c>
      <c r="B50" s="275" t="s">
        <v>195</v>
      </c>
      <c r="C50" s="350">
        <v>3734.3</v>
      </c>
      <c r="D50" s="350">
        <v>24</v>
      </c>
      <c r="E50" s="392">
        <v>77.364900000000006</v>
      </c>
      <c r="F50" s="390">
        <v>17</v>
      </c>
      <c r="G50" s="151">
        <v>129.529</v>
      </c>
      <c r="H50" s="390">
        <v>15</v>
      </c>
      <c r="I50" s="151">
        <v>67.150899999999993</v>
      </c>
      <c r="J50" s="390">
        <v>39</v>
      </c>
    </row>
    <row r="51" spans="1:10" x14ac:dyDescent="0.2">
      <c r="A51" s="381"/>
      <c r="B51" s="107" t="s">
        <v>95</v>
      </c>
      <c r="C51" s="391">
        <v>3675.1950000000002</v>
      </c>
      <c r="D51" s="115"/>
      <c r="E51" s="354">
        <v>76.780950000000004</v>
      </c>
      <c r="F51" s="379"/>
      <c r="G51" s="352">
        <v>130.11760000000001</v>
      </c>
      <c r="H51" s="379"/>
      <c r="I51" s="352">
        <v>71.822609999999997</v>
      </c>
      <c r="J51" s="174"/>
    </row>
    <row r="52" spans="1:10" x14ac:dyDescent="0.2">
      <c r="A52" s="381"/>
      <c r="B52" s="107" t="s">
        <v>1302</v>
      </c>
      <c r="C52" s="352">
        <v>146.04</v>
      </c>
      <c r="D52" s="115"/>
      <c r="E52" s="349"/>
      <c r="F52" s="393"/>
      <c r="G52" s="349"/>
      <c r="H52" s="393"/>
      <c r="I52" s="349"/>
      <c r="J52" s="174"/>
    </row>
    <row r="53" spans="1:10" x14ac:dyDescent="0.2">
      <c r="A53" s="381"/>
      <c r="B53" s="107" t="s">
        <v>1303</v>
      </c>
      <c r="C53" s="352">
        <v>165811</v>
      </c>
      <c r="D53" s="115"/>
      <c r="E53" s="349"/>
      <c r="F53" s="393"/>
      <c r="G53" s="349"/>
      <c r="H53" s="393"/>
      <c r="I53" s="349"/>
      <c r="J53" s="174"/>
    </row>
    <row r="54" spans="1:10" x14ac:dyDescent="0.2">
      <c r="A54" s="381"/>
      <c r="B54" s="107" t="s">
        <v>1304</v>
      </c>
      <c r="C54" s="99">
        <v>63</v>
      </c>
      <c r="D54" s="114"/>
      <c r="E54" s="99"/>
      <c r="F54" s="393"/>
      <c r="G54" s="99"/>
      <c r="H54" s="393"/>
      <c r="I54" s="99"/>
      <c r="J54" s="174"/>
    </row>
    <row r="55" spans="1:10" x14ac:dyDescent="0.2">
      <c r="B55" s="6" t="s">
        <v>1305</v>
      </c>
      <c r="C55" s="354">
        <v>11.079650000000001</v>
      </c>
      <c r="D55" s="4"/>
      <c r="E55" s="349"/>
      <c r="F55" s="361"/>
      <c r="G55" s="349"/>
      <c r="H55" s="361"/>
      <c r="I55" s="349"/>
    </row>
  </sheetData>
  <sortState xmlns:xlrd2="http://schemas.microsoft.com/office/spreadsheetml/2017/richdata2" ref="A6:J50">
    <sortCondition ref="A6:A50"/>
  </sortState>
  <mergeCells count="4">
    <mergeCell ref="C3:D3"/>
    <mergeCell ref="E3:F3"/>
    <mergeCell ref="G3:H3"/>
    <mergeCell ref="I3:J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486A-6BF5-4B67-85EF-4A2C1355D8C8}">
  <dimension ref="A1:BJ77"/>
  <sheetViews>
    <sheetView zoomScaleNormal="100" workbookViewId="0"/>
  </sheetViews>
  <sheetFormatPr defaultRowHeight="15" x14ac:dyDescent="0.2"/>
  <cols>
    <col min="1" max="1" width="8.140625" style="4" customWidth="1"/>
    <col min="2" max="2" width="27.5703125" style="6" customWidth="1"/>
    <col min="3" max="4" width="12.28515625" style="4" customWidth="1"/>
    <col min="5" max="5" width="13.7109375" style="4" customWidth="1"/>
    <col min="6" max="6" width="7.140625" style="4" bestFit="1" customWidth="1"/>
    <col min="7" max="7" width="12.140625" style="4" bestFit="1" customWidth="1"/>
    <col min="8" max="8" width="7.140625" style="4" bestFit="1" customWidth="1"/>
    <col min="9" max="9" width="11.28515625" style="4" bestFit="1" customWidth="1"/>
    <col min="10" max="10" width="7" style="4" bestFit="1" customWidth="1"/>
    <col min="11" max="11" width="13.140625" style="4" customWidth="1"/>
    <col min="12" max="12" width="11.28515625" style="4" customWidth="1"/>
    <col min="13" max="14" width="8.7109375" style="4" customWidth="1"/>
    <col min="15" max="15" width="12" style="4" customWidth="1"/>
    <col min="16" max="16" width="7.7109375" style="4" customWidth="1"/>
    <col min="17" max="17" width="12.7109375" style="4" customWidth="1"/>
    <col min="18" max="18" width="7.140625" style="4" bestFit="1" customWidth="1"/>
    <col min="19" max="19" width="12.140625" style="4" bestFit="1" customWidth="1"/>
    <col min="20" max="20" width="9" style="4" customWidth="1"/>
    <col min="21" max="21" width="10.7109375" style="4" customWidth="1"/>
    <col min="22" max="22" width="8.7109375" style="4" customWidth="1"/>
    <col min="23" max="23" width="12.140625" style="4" bestFit="1" customWidth="1"/>
    <col min="24" max="24" width="8.5703125" style="4" customWidth="1"/>
    <col min="25" max="25" width="10.140625" style="4" customWidth="1"/>
    <col min="26" max="26" width="8.7109375" style="4" customWidth="1"/>
    <col min="27" max="27" width="13.140625" style="4" customWidth="1"/>
    <col min="28" max="28" width="7.140625" style="4" bestFit="1" customWidth="1"/>
    <col min="29" max="29" width="12.140625" style="4" bestFit="1" customWidth="1"/>
    <col min="30" max="30" width="8.7109375" style="4" customWidth="1"/>
    <col min="31" max="31" width="13.140625" style="4" bestFit="1" customWidth="1"/>
    <col min="32" max="32" width="7.140625" style="4" bestFit="1" customWidth="1"/>
    <col min="33" max="33" width="12.42578125" style="4" customWidth="1"/>
    <col min="34" max="34" width="10.7109375" style="4" customWidth="1"/>
    <col min="35" max="35" width="12.5703125" style="4" bestFit="1" customWidth="1"/>
    <col min="36" max="36" width="7.140625" style="4" bestFit="1" customWidth="1"/>
    <col min="37" max="37" width="12.5703125" style="4" bestFit="1" customWidth="1"/>
    <col min="38" max="38" width="7.140625" style="4" bestFit="1" customWidth="1"/>
    <col min="39" max="40" width="11.140625" style="4" customWidth="1"/>
    <col min="41" max="44" width="11.7109375" style="4" customWidth="1"/>
    <col min="45" max="46" width="12.140625" style="4" customWidth="1"/>
    <col min="47" max="47" width="10.42578125" style="4" bestFit="1" customWidth="1"/>
    <col min="48" max="48" width="9.140625" style="4"/>
    <col min="49" max="54" width="10.140625" style="4" customWidth="1"/>
    <col min="55" max="55" width="11.85546875" style="4" customWidth="1"/>
    <col min="56" max="56" width="9.28515625" style="4" customWidth="1"/>
    <col min="57" max="57" width="11" style="4" bestFit="1" customWidth="1"/>
    <col min="58" max="58" width="7.140625" style="4" bestFit="1" customWidth="1"/>
    <col min="59" max="59" width="11.28515625" style="4" customWidth="1"/>
    <col min="60" max="60" width="9.28515625" style="4" customWidth="1"/>
    <col min="61" max="61" width="7.140625" style="4" customWidth="1"/>
    <col min="62" max="62" width="10.85546875" style="4" customWidth="1"/>
    <col min="63" max="16384" width="9.140625" style="4"/>
  </cols>
  <sheetData>
    <row r="1" spans="1:62" s="91" customFormat="1" ht="15.75" x14ac:dyDescent="0.25">
      <c r="A1" s="90" t="s">
        <v>1338</v>
      </c>
      <c r="B1" s="90"/>
    </row>
    <row r="2" spans="1:62" s="91" customFormat="1" ht="15.75" x14ac:dyDescent="0.25">
      <c r="A2" s="4"/>
      <c r="B2" s="6"/>
      <c r="C2" s="4"/>
      <c r="D2" s="4"/>
    </row>
    <row r="3" spans="1:62" s="91" customFormat="1" ht="15.75" x14ac:dyDescent="0.25">
      <c r="A3" s="4"/>
      <c r="B3" s="6"/>
      <c r="C3" s="4"/>
      <c r="D3" s="4"/>
    </row>
    <row r="4" spans="1:62" s="94" customFormat="1" ht="34.5" customHeight="1" x14ac:dyDescent="0.25">
      <c r="A4" s="92"/>
      <c r="B4" s="93"/>
      <c r="C4" s="396" t="s">
        <v>96</v>
      </c>
      <c r="D4" s="396"/>
      <c r="E4" s="397" t="s">
        <v>97</v>
      </c>
      <c r="F4" s="397"/>
      <c r="G4" s="397" t="s">
        <v>126</v>
      </c>
      <c r="H4" s="397"/>
      <c r="I4" s="397" t="s">
        <v>1025</v>
      </c>
      <c r="J4" s="397"/>
      <c r="K4" s="397" t="s">
        <v>98</v>
      </c>
      <c r="L4" s="397"/>
      <c r="M4" s="398" t="s">
        <v>1259</v>
      </c>
      <c r="N4" s="398"/>
      <c r="O4" s="398" t="s">
        <v>99</v>
      </c>
      <c r="P4" s="398"/>
      <c r="Q4" s="398" t="s">
        <v>100</v>
      </c>
      <c r="R4" s="398"/>
      <c r="S4" s="397" t="s">
        <v>125</v>
      </c>
      <c r="T4" s="397"/>
      <c r="U4" s="398" t="s">
        <v>102</v>
      </c>
      <c r="V4" s="398"/>
      <c r="W4" s="398" t="s">
        <v>122</v>
      </c>
      <c r="X4" s="398"/>
      <c r="Y4" s="398" t="s">
        <v>101</v>
      </c>
      <c r="Z4" s="398"/>
      <c r="AA4" s="398" t="s">
        <v>104</v>
      </c>
      <c r="AB4" s="398"/>
      <c r="AC4" s="399" t="s">
        <v>108</v>
      </c>
      <c r="AD4" s="399"/>
      <c r="AE4" s="398" t="s">
        <v>109</v>
      </c>
      <c r="AF4" s="398"/>
      <c r="AG4" s="396" t="s">
        <v>110</v>
      </c>
      <c r="AH4" s="396"/>
      <c r="AI4" s="396" t="s">
        <v>111</v>
      </c>
      <c r="AJ4" s="396"/>
      <c r="AK4" s="396" t="s">
        <v>112</v>
      </c>
      <c r="AL4" s="396"/>
      <c r="AM4" s="396" t="s">
        <v>1286</v>
      </c>
      <c r="AN4" s="396"/>
      <c r="AO4" s="396" t="s">
        <v>113</v>
      </c>
      <c r="AP4" s="396"/>
      <c r="AQ4" s="396" t="s">
        <v>114</v>
      </c>
      <c r="AR4" s="396"/>
      <c r="AS4" s="396" t="s">
        <v>115</v>
      </c>
      <c r="AT4" s="396"/>
      <c r="AU4" s="396" t="s">
        <v>116</v>
      </c>
      <c r="AV4" s="396"/>
      <c r="AW4" s="398" t="s">
        <v>103</v>
      </c>
      <c r="AX4" s="398"/>
      <c r="AY4" s="398" t="s">
        <v>123</v>
      </c>
      <c r="AZ4" s="398"/>
      <c r="BA4" s="398" t="s">
        <v>124</v>
      </c>
      <c r="BB4" s="398"/>
      <c r="BC4" s="398" t="s">
        <v>105</v>
      </c>
      <c r="BD4" s="398"/>
      <c r="BE4" s="399" t="s">
        <v>106</v>
      </c>
      <c r="BF4" s="399"/>
      <c r="BG4" s="398" t="s">
        <v>107</v>
      </c>
      <c r="BH4" s="398"/>
      <c r="BI4" s="398" t="s">
        <v>1295</v>
      </c>
      <c r="BJ4" s="398"/>
    </row>
    <row r="5" spans="1:62" s="269" customFormat="1" ht="16.5" thickBot="1" x14ac:dyDescent="0.3">
      <c r="A5" s="269" t="s">
        <v>0</v>
      </c>
      <c r="B5" s="171" t="s">
        <v>1</v>
      </c>
      <c r="C5" s="269" t="s">
        <v>95</v>
      </c>
      <c r="D5" s="269" t="s">
        <v>117</v>
      </c>
      <c r="E5" s="269" t="s">
        <v>95</v>
      </c>
      <c r="F5" s="269" t="s">
        <v>117</v>
      </c>
      <c r="G5" s="269" t="s">
        <v>95</v>
      </c>
      <c r="H5" s="269" t="s">
        <v>117</v>
      </c>
      <c r="I5" s="269" t="s">
        <v>95</v>
      </c>
      <c r="J5" s="269" t="s">
        <v>117</v>
      </c>
      <c r="K5" s="269" t="s">
        <v>95</v>
      </c>
      <c r="L5" s="269" t="s">
        <v>117</v>
      </c>
      <c r="O5" s="269" t="s">
        <v>95</v>
      </c>
      <c r="P5" s="269" t="s">
        <v>117</v>
      </c>
      <c r="Q5" s="269" t="s">
        <v>95</v>
      </c>
      <c r="R5" s="269" t="s">
        <v>117</v>
      </c>
      <c r="S5" s="269" t="s">
        <v>95</v>
      </c>
      <c r="T5" s="269" t="s">
        <v>117</v>
      </c>
      <c r="U5" s="269" t="s">
        <v>95</v>
      </c>
      <c r="V5" s="269" t="s">
        <v>117</v>
      </c>
      <c r="W5" s="269" t="s">
        <v>95</v>
      </c>
      <c r="X5" s="269" t="s">
        <v>117</v>
      </c>
      <c r="Y5" s="269" t="s">
        <v>95</v>
      </c>
      <c r="Z5" s="269" t="s">
        <v>117</v>
      </c>
      <c r="AA5" s="269" t="s">
        <v>95</v>
      </c>
      <c r="AB5" s="269" t="s">
        <v>117</v>
      </c>
      <c r="AC5" s="269" t="s">
        <v>95</v>
      </c>
      <c r="AD5" s="269" t="s">
        <v>117</v>
      </c>
      <c r="AE5" s="269" t="s">
        <v>95</v>
      </c>
      <c r="AF5" s="269" t="s">
        <v>117</v>
      </c>
      <c r="AG5" s="269" t="s">
        <v>118</v>
      </c>
      <c r="AH5" s="269" t="s">
        <v>119</v>
      </c>
      <c r="AI5" s="269" t="s">
        <v>95</v>
      </c>
      <c r="AJ5" s="269" t="s">
        <v>117</v>
      </c>
      <c r="AK5" s="269" t="s">
        <v>95</v>
      </c>
      <c r="AL5" s="269" t="s">
        <v>117</v>
      </c>
      <c r="AM5" s="269" t="s">
        <v>95</v>
      </c>
      <c r="AN5" s="269" t="s">
        <v>117</v>
      </c>
      <c r="AO5" s="269" t="s">
        <v>95</v>
      </c>
      <c r="AP5" s="269" t="s">
        <v>117</v>
      </c>
      <c r="AQ5" s="269" t="s">
        <v>95</v>
      </c>
      <c r="AR5" s="269" t="s">
        <v>117</v>
      </c>
      <c r="AS5" s="269" t="s">
        <v>95</v>
      </c>
      <c r="AT5" s="269" t="s">
        <v>117</v>
      </c>
      <c r="AU5" s="269" t="s">
        <v>95</v>
      </c>
      <c r="AV5" s="269" t="s">
        <v>117</v>
      </c>
      <c r="AW5" s="269" t="s">
        <v>95</v>
      </c>
      <c r="AX5" s="269" t="s">
        <v>117</v>
      </c>
      <c r="AY5" s="269" t="s">
        <v>95</v>
      </c>
      <c r="AZ5" s="269" t="s">
        <v>117</v>
      </c>
      <c r="BA5" s="269" t="s">
        <v>95</v>
      </c>
      <c r="BB5" s="269" t="s">
        <v>117</v>
      </c>
      <c r="BC5" s="269" t="s">
        <v>95</v>
      </c>
      <c r="BD5" s="269" t="s">
        <v>117</v>
      </c>
      <c r="BE5" s="269" t="s">
        <v>95</v>
      </c>
      <c r="BF5" s="269" t="s">
        <v>117</v>
      </c>
      <c r="BG5" s="269" t="s">
        <v>95</v>
      </c>
      <c r="BH5" s="269" t="s">
        <v>117</v>
      </c>
      <c r="BI5" s="269" t="s">
        <v>95</v>
      </c>
      <c r="BJ5" s="269" t="s">
        <v>117</v>
      </c>
    </row>
    <row r="6" spans="1:62" ht="15" customHeight="1" x14ac:dyDescent="0.2">
      <c r="A6" s="4">
        <v>1</v>
      </c>
      <c r="B6" s="5" t="s">
        <v>5</v>
      </c>
      <c r="C6" s="97">
        <v>2188.6999999999998</v>
      </c>
      <c r="D6" s="98">
        <v>45</v>
      </c>
      <c r="E6" s="96">
        <v>461.78</v>
      </c>
      <c r="F6" s="259">
        <v>45</v>
      </c>
      <c r="G6" s="97">
        <v>2176.66</v>
      </c>
      <c r="H6" s="98">
        <v>45</v>
      </c>
      <c r="I6" s="99">
        <v>242.1</v>
      </c>
      <c r="J6" s="99">
        <v>45</v>
      </c>
      <c r="K6" s="99">
        <v>1627.45</v>
      </c>
      <c r="L6" s="4">
        <v>45</v>
      </c>
      <c r="M6" s="99">
        <v>560.41999999999996</v>
      </c>
      <c r="N6" s="99">
        <v>45</v>
      </c>
      <c r="O6" s="100">
        <v>2142.33</v>
      </c>
      <c r="P6" s="101">
        <v>44</v>
      </c>
      <c r="Q6" s="100">
        <v>3168</v>
      </c>
      <c r="R6" s="99">
        <v>45</v>
      </c>
      <c r="S6" s="340" t="s">
        <v>646</v>
      </c>
      <c r="T6" s="95">
        <v>45</v>
      </c>
      <c r="U6" s="102">
        <v>2935.46</v>
      </c>
      <c r="V6" s="103">
        <v>45</v>
      </c>
      <c r="W6" s="100">
        <v>2399</v>
      </c>
      <c r="X6" s="101">
        <v>45</v>
      </c>
      <c r="Y6" s="102">
        <v>3010.56</v>
      </c>
      <c r="Z6" s="4">
        <v>45</v>
      </c>
      <c r="AA6" s="100">
        <v>2232.6999999999998</v>
      </c>
      <c r="AB6" s="101">
        <v>45</v>
      </c>
      <c r="AC6" s="99">
        <v>3010.56</v>
      </c>
      <c r="AD6" s="99">
        <v>42</v>
      </c>
      <c r="AE6" s="96">
        <v>952.71</v>
      </c>
      <c r="AF6" s="96">
        <v>45</v>
      </c>
      <c r="AG6" s="96">
        <v>2566.71</v>
      </c>
      <c r="AH6" s="96">
        <v>45</v>
      </c>
      <c r="AI6" s="96">
        <v>1916.63</v>
      </c>
      <c r="AJ6" s="96">
        <v>45</v>
      </c>
      <c r="AK6" s="96">
        <v>1961.46</v>
      </c>
      <c r="AL6" s="96">
        <v>41</v>
      </c>
      <c r="AM6" s="96">
        <v>3640</v>
      </c>
      <c r="AN6" s="96">
        <v>45</v>
      </c>
      <c r="AO6" s="96">
        <v>3431.99</v>
      </c>
      <c r="AP6" s="96">
        <v>45</v>
      </c>
      <c r="AQ6" s="96">
        <v>2667.58</v>
      </c>
      <c r="AR6" s="96">
        <v>45</v>
      </c>
      <c r="AS6" s="99">
        <v>3326.63</v>
      </c>
      <c r="AT6" s="4">
        <v>44</v>
      </c>
      <c r="AU6" s="99"/>
      <c r="AW6" s="100" t="s">
        <v>646</v>
      </c>
      <c r="AX6" s="100" t="s">
        <v>646</v>
      </c>
      <c r="AY6" s="100" t="s">
        <v>646</v>
      </c>
      <c r="AZ6" s="100" t="s">
        <v>646</v>
      </c>
      <c r="BA6" s="100" t="s">
        <v>646</v>
      </c>
      <c r="BB6" s="100" t="s">
        <v>646</v>
      </c>
      <c r="BC6" s="100" t="s">
        <v>646</v>
      </c>
      <c r="BD6" s="100" t="s">
        <v>646</v>
      </c>
      <c r="BE6" s="104" t="s">
        <v>646</v>
      </c>
      <c r="BF6" s="104" t="s">
        <v>646</v>
      </c>
      <c r="BG6" s="104" t="s">
        <v>646</v>
      </c>
      <c r="BH6" s="104" t="s">
        <v>646</v>
      </c>
      <c r="BI6" s="104" t="s">
        <v>646</v>
      </c>
      <c r="BJ6" s="104" t="s">
        <v>646</v>
      </c>
    </row>
    <row r="7" spans="1:62" ht="15" customHeight="1" x14ac:dyDescent="0.2">
      <c r="A7" s="4">
        <v>2</v>
      </c>
      <c r="B7" s="5" t="s">
        <v>8</v>
      </c>
      <c r="C7" s="97">
        <v>2756.5</v>
      </c>
      <c r="D7" s="98">
        <v>44</v>
      </c>
      <c r="E7" s="96">
        <v>1589.34</v>
      </c>
      <c r="F7" s="259">
        <v>33</v>
      </c>
      <c r="G7" s="97">
        <v>3472.34</v>
      </c>
      <c r="H7" s="98">
        <v>41</v>
      </c>
      <c r="I7" s="99">
        <v>1028.93</v>
      </c>
      <c r="J7" s="99">
        <v>42</v>
      </c>
      <c r="K7" s="99">
        <v>2172.1799999999998</v>
      </c>
      <c r="L7" s="4">
        <v>42</v>
      </c>
      <c r="M7" s="99">
        <v>1111.8699999999999</v>
      </c>
      <c r="N7" s="99">
        <v>44</v>
      </c>
      <c r="O7" s="100">
        <v>2051.33</v>
      </c>
      <c r="P7" s="101">
        <v>45</v>
      </c>
      <c r="Q7" s="100">
        <v>3780.67</v>
      </c>
      <c r="R7" s="99">
        <v>41</v>
      </c>
      <c r="S7" s="340">
        <v>1799.67</v>
      </c>
      <c r="T7" s="95">
        <v>43</v>
      </c>
      <c r="U7" s="102">
        <v>3035.89</v>
      </c>
      <c r="V7" s="103">
        <v>44</v>
      </c>
      <c r="W7" s="100">
        <v>2524</v>
      </c>
      <c r="X7" s="101">
        <v>44</v>
      </c>
      <c r="Y7" s="102">
        <v>3963.27</v>
      </c>
      <c r="Z7" s="4">
        <v>33</v>
      </c>
      <c r="AA7" s="100">
        <v>3823.16</v>
      </c>
      <c r="AB7" s="101">
        <v>44</v>
      </c>
      <c r="AC7" s="99">
        <v>3604.6</v>
      </c>
      <c r="AD7" s="4">
        <v>23</v>
      </c>
      <c r="AE7" s="96">
        <v>1459.33</v>
      </c>
      <c r="AF7" s="96">
        <v>27</v>
      </c>
      <c r="AG7" s="96">
        <v>3003.83</v>
      </c>
      <c r="AH7" s="96">
        <v>44</v>
      </c>
      <c r="AI7" s="96">
        <v>2360.48</v>
      </c>
      <c r="AJ7" s="96">
        <v>42</v>
      </c>
      <c r="AK7" s="96">
        <v>1869.55</v>
      </c>
      <c r="AL7" s="96">
        <v>43</v>
      </c>
      <c r="AM7" s="96">
        <v>6495</v>
      </c>
      <c r="AN7" s="96">
        <v>36</v>
      </c>
      <c r="AO7" s="96">
        <v>3916.19</v>
      </c>
      <c r="AP7" s="96">
        <v>44</v>
      </c>
      <c r="AQ7" s="96">
        <v>3127.13</v>
      </c>
      <c r="AR7" s="96">
        <v>44</v>
      </c>
      <c r="AS7" s="99">
        <v>3167.48</v>
      </c>
      <c r="AT7" s="4">
        <v>45</v>
      </c>
      <c r="AU7" s="99"/>
      <c r="AW7" s="100" t="s">
        <v>646</v>
      </c>
      <c r="AX7" s="100" t="s">
        <v>646</v>
      </c>
      <c r="AY7" s="100" t="s">
        <v>646</v>
      </c>
      <c r="AZ7" s="100" t="s">
        <v>646</v>
      </c>
      <c r="BA7" s="100" t="s">
        <v>646</v>
      </c>
      <c r="BB7" s="100" t="s">
        <v>646</v>
      </c>
      <c r="BC7" s="100" t="s">
        <v>646</v>
      </c>
      <c r="BD7" s="100" t="s">
        <v>646</v>
      </c>
      <c r="BE7" s="104" t="s">
        <v>646</v>
      </c>
      <c r="BF7" s="104" t="s">
        <v>646</v>
      </c>
      <c r="BG7" s="104" t="s">
        <v>646</v>
      </c>
      <c r="BH7" s="104" t="s">
        <v>646</v>
      </c>
      <c r="BI7" s="104" t="s">
        <v>646</v>
      </c>
      <c r="BJ7" s="104" t="s">
        <v>646</v>
      </c>
    </row>
    <row r="8" spans="1:62" ht="15" customHeight="1" x14ac:dyDescent="0.2">
      <c r="A8" s="4">
        <v>3</v>
      </c>
      <c r="B8" s="5" t="s">
        <v>9</v>
      </c>
      <c r="C8" s="97">
        <v>3252.01</v>
      </c>
      <c r="D8" s="98">
        <v>42</v>
      </c>
      <c r="E8" s="96">
        <v>1327.07</v>
      </c>
      <c r="F8" s="259">
        <v>39</v>
      </c>
      <c r="G8" s="97">
        <v>3562.01</v>
      </c>
      <c r="H8" s="98">
        <v>39</v>
      </c>
      <c r="I8" s="99">
        <v>1174.6300000000001</v>
      </c>
      <c r="J8" s="99">
        <v>38</v>
      </c>
      <c r="K8" s="99">
        <v>2593.61</v>
      </c>
      <c r="L8" s="4">
        <v>38</v>
      </c>
      <c r="M8" s="99">
        <v>1405.53</v>
      </c>
      <c r="N8" s="99">
        <v>36</v>
      </c>
      <c r="O8" s="100">
        <v>2481.33</v>
      </c>
      <c r="P8" s="101">
        <v>37</v>
      </c>
      <c r="Q8" s="100">
        <v>4228</v>
      </c>
      <c r="R8" s="99">
        <v>40</v>
      </c>
      <c r="S8" s="340">
        <v>1986.67</v>
      </c>
      <c r="T8" s="95">
        <v>39</v>
      </c>
      <c r="U8" s="102">
        <v>4768.47</v>
      </c>
      <c r="V8" s="103">
        <v>31</v>
      </c>
      <c r="W8" s="100">
        <v>3925</v>
      </c>
      <c r="X8" s="101">
        <v>40</v>
      </c>
      <c r="Y8" s="102">
        <v>4100.01</v>
      </c>
      <c r="Z8" s="4">
        <v>6</v>
      </c>
      <c r="AA8" s="100">
        <v>4798.29</v>
      </c>
      <c r="AB8" s="101">
        <v>23</v>
      </c>
      <c r="AC8" s="99">
        <v>2916.41</v>
      </c>
      <c r="AD8" s="4">
        <v>43</v>
      </c>
      <c r="AE8" s="96">
        <v>1407.77</v>
      </c>
      <c r="AF8" s="96">
        <v>30</v>
      </c>
      <c r="AG8" s="96">
        <v>4328.66</v>
      </c>
      <c r="AH8" s="96">
        <v>42</v>
      </c>
      <c r="AI8" s="96">
        <v>3043.06</v>
      </c>
      <c r="AJ8" s="96">
        <v>31</v>
      </c>
      <c r="AK8" s="96">
        <v>1992.84</v>
      </c>
      <c r="AL8" s="96">
        <v>40</v>
      </c>
      <c r="AM8" s="96">
        <v>6405</v>
      </c>
      <c r="AN8" s="96">
        <v>38</v>
      </c>
      <c r="AO8" s="96">
        <v>4931.67</v>
      </c>
      <c r="AP8" s="96">
        <v>32</v>
      </c>
      <c r="AQ8" s="96">
        <v>4010.34</v>
      </c>
      <c r="AR8" s="96">
        <v>21</v>
      </c>
      <c r="AS8" s="99">
        <v>4402.63</v>
      </c>
      <c r="AT8" s="4">
        <v>38</v>
      </c>
      <c r="AU8" s="99"/>
      <c r="AW8" s="100" t="s">
        <v>646</v>
      </c>
      <c r="AX8" s="100" t="s">
        <v>646</v>
      </c>
      <c r="AY8" s="100" t="s">
        <v>646</v>
      </c>
      <c r="AZ8" s="100" t="s">
        <v>646</v>
      </c>
      <c r="BA8" s="100" t="s">
        <v>646</v>
      </c>
      <c r="BB8" s="100" t="s">
        <v>646</v>
      </c>
      <c r="BC8" s="100" t="s">
        <v>646</v>
      </c>
      <c r="BD8" s="100" t="s">
        <v>646</v>
      </c>
      <c r="BE8" s="104" t="s">
        <v>646</v>
      </c>
      <c r="BF8" s="104" t="s">
        <v>646</v>
      </c>
      <c r="BG8" s="104" t="s">
        <v>646</v>
      </c>
      <c r="BH8" s="104" t="s">
        <v>646</v>
      </c>
      <c r="BI8" s="104" t="s">
        <v>646</v>
      </c>
      <c r="BJ8" s="104" t="s">
        <v>646</v>
      </c>
    </row>
    <row r="9" spans="1:62" ht="15" customHeight="1" x14ac:dyDescent="0.2">
      <c r="A9" s="4">
        <v>4</v>
      </c>
      <c r="B9" s="8" t="s">
        <v>10</v>
      </c>
      <c r="C9" s="97">
        <v>3518.28</v>
      </c>
      <c r="D9" s="98">
        <v>38</v>
      </c>
      <c r="E9" s="96">
        <v>1380.87</v>
      </c>
      <c r="F9" s="259">
        <v>38</v>
      </c>
      <c r="G9" s="97">
        <v>3485.79</v>
      </c>
      <c r="H9" s="98">
        <v>40</v>
      </c>
      <c r="I9" s="99">
        <v>1024.44</v>
      </c>
      <c r="J9" s="99">
        <v>43</v>
      </c>
      <c r="K9" s="99">
        <v>2656.38</v>
      </c>
      <c r="L9" s="4">
        <v>35</v>
      </c>
      <c r="M9" s="99">
        <v>2039.92</v>
      </c>
      <c r="N9" s="99">
        <v>5</v>
      </c>
      <c r="O9" s="100">
        <v>2442.67</v>
      </c>
      <c r="P9" s="101">
        <v>39</v>
      </c>
      <c r="Q9" s="100">
        <v>4907.67</v>
      </c>
      <c r="R9" s="99">
        <v>25</v>
      </c>
      <c r="S9" s="340">
        <v>2819.67</v>
      </c>
      <c r="T9" s="95">
        <v>4</v>
      </c>
      <c r="U9" s="102">
        <v>4731.71</v>
      </c>
      <c r="V9" s="103">
        <v>33</v>
      </c>
      <c r="W9" s="100">
        <v>4798</v>
      </c>
      <c r="X9" s="101">
        <v>10</v>
      </c>
      <c r="Y9" s="102">
        <v>4097.7700000000004</v>
      </c>
      <c r="Z9" s="4">
        <v>7</v>
      </c>
      <c r="AA9" s="100">
        <v>4697.41</v>
      </c>
      <c r="AB9" s="101">
        <v>28</v>
      </c>
      <c r="AC9" s="99">
        <v>3438.72</v>
      </c>
      <c r="AD9" s="4">
        <v>31</v>
      </c>
      <c r="AE9" s="96">
        <v>1492.95</v>
      </c>
      <c r="AF9" s="96">
        <v>24</v>
      </c>
      <c r="AG9" s="96">
        <v>5193.9399999999996</v>
      </c>
      <c r="AH9" s="96">
        <v>26</v>
      </c>
      <c r="AI9" s="96">
        <v>3315.43</v>
      </c>
      <c r="AJ9" s="96">
        <v>22</v>
      </c>
      <c r="AK9" s="96">
        <v>2412.0300000000002</v>
      </c>
      <c r="AL9" s="96">
        <v>35</v>
      </c>
      <c r="AM9" s="96">
        <v>6765</v>
      </c>
      <c r="AN9" s="96">
        <v>29</v>
      </c>
      <c r="AO9" s="96">
        <v>5330.68</v>
      </c>
      <c r="AP9" s="96">
        <v>22</v>
      </c>
      <c r="AQ9" s="96">
        <v>4008.1</v>
      </c>
      <c r="AR9" s="96">
        <v>22</v>
      </c>
      <c r="AS9" s="99">
        <v>4252.4399999999996</v>
      </c>
      <c r="AT9" s="4">
        <v>42</v>
      </c>
      <c r="AU9" s="99"/>
      <c r="AW9" s="100" t="s">
        <v>646</v>
      </c>
      <c r="AX9" s="100" t="s">
        <v>646</v>
      </c>
      <c r="AY9" s="100" t="s">
        <v>646</v>
      </c>
      <c r="AZ9" s="100" t="s">
        <v>646</v>
      </c>
      <c r="BA9" s="100" t="s">
        <v>646</v>
      </c>
      <c r="BB9" s="100" t="s">
        <v>646</v>
      </c>
      <c r="BC9" s="100" t="s">
        <v>646</v>
      </c>
      <c r="BD9" s="100" t="s">
        <v>646</v>
      </c>
      <c r="BE9" s="104" t="s">
        <v>646</v>
      </c>
      <c r="BF9" s="104" t="s">
        <v>646</v>
      </c>
      <c r="BG9" s="104" t="s">
        <v>646</v>
      </c>
      <c r="BH9" s="104" t="s">
        <v>646</v>
      </c>
      <c r="BI9" s="104" t="s">
        <v>646</v>
      </c>
      <c r="BJ9" s="104" t="s">
        <v>646</v>
      </c>
    </row>
    <row r="10" spans="1:62" ht="15" customHeight="1" x14ac:dyDescent="0.2">
      <c r="A10" s="4">
        <v>5</v>
      </c>
      <c r="B10" s="11" t="s">
        <v>24</v>
      </c>
      <c r="C10" s="97">
        <v>3758.95</v>
      </c>
      <c r="D10" s="98">
        <v>19</v>
      </c>
      <c r="E10" s="96">
        <v>2190.11</v>
      </c>
      <c r="F10" s="259">
        <v>25</v>
      </c>
      <c r="G10" s="97">
        <v>4998.92</v>
      </c>
      <c r="H10" s="98">
        <v>3</v>
      </c>
      <c r="I10" s="99">
        <v>2651.89</v>
      </c>
      <c r="J10" s="99">
        <v>10</v>
      </c>
      <c r="K10" s="99">
        <v>2842.43</v>
      </c>
      <c r="L10" s="4">
        <v>29</v>
      </c>
      <c r="M10" s="99">
        <v>1965.94</v>
      </c>
      <c r="N10" s="99">
        <v>7</v>
      </c>
      <c r="O10" s="100">
        <v>2779.33</v>
      </c>
      <c r="P10" s="101">
        <v>23</v>
      </c>
      <c r="Q10" s="100">
        <v>5519</v>
      </c>
      <c r="R10" s="99">
        <v>4</v>
      </c>
      <c r="S10" s="340">
        <v>2333.33</v>
      </c>
      <c r="T10" s="95">
        <v>22</v>
      </c>
      <c r="U10" s="102">
        <v>5499.03</v>
      </c>
      <c r="V10" s="103">
        <v>11</v>
      </c>
      <c r="W10" s="100">
        <v>5374</v>
      </c>
      <c r="X10" s="101">
        <v>4</v>
      </c>
      <c r="Y10" s="102">
        <v>3999.13</v>
      </c>
      <c r="Z10" s="4">
        <v>28</v>
      </c>
      <c r="AA10" s="100">
        <v>4283.83</v>
      </c>
      <c r="AB10" s="101">
        <v>40</v>
      </c>
      <c r="AC10" s="99">
        <v>3154.03</v>
      </c>
      <c r="AD10" s="4">
        <v>39</v>
      </c>
      <c r="AE10" s="96">
        <v>1183.5999999999999</v>
      </c>
      <c r="AF10" s="96">
        <v>39</v>
      </c>
      <c r="AG10" s="96">
        <v>5857.48</v>
      </c>
      <c r="AH10" s="96">
        <v>9</v>
      </c>
      <c r="AI10" s="96">
        <v>3655.04</v>
      </c>
      <c r="AJ10" s="96">
        <v>12</v>
      </c>
      <c r="AK10" s="96">
        <v>2674.31</v>
      </c>
      <c r="AL10" s="96">
        <v>26</v>
      </c>
      <c r="AM10" s="96">
        <v>5215</v>
      </c>
      <c r="AN10" s="96">
        <v>43</v>
      </c>
      <c r="AO10" s="96">
        <v>5140.1400000000003</v>
      </c>
      <c r="AP10" s="96">
        <v>25</v>
      </c>
      <c r="AQ10" s="96">
        <v>3638.23</v>
      </c>
      <c r="AR10" s="96">
        <v>35</v>
      </c>
      <c r="AS10" s="99">
        <v>4608.87</v>
      </c>
      <c r="AT10" s="4">
        <v>33</v>
      </c>
      <c r="AU10" s="99"/>
      <c r="AW10" s="100" t="s">
        <v>646</v>
      </c>
      <c r="AX10" s="100" t="s">
        <v>646</v>
      </c>
      <c r="AY10" s="100" t="s">
        <v>646</v>
      </c>
      <c r="AZ10" s="100" t="s">
        <v>646</v>
      </c>
      <c r="BA10" s="100" t="s">
        <v>646</v>
      </c>
      <c r="BB10" s="100" t="s">
        <v>646</v>
      </c>
      <c r="BC10" s="100" t="s">
        <v>646</v>
      </c>
      <c r="BD10" s="100" t="s">
        <v>646</v>
      </c>
      <c r="BE10" s="104" t="s">
        <v>646</v>
      </c>
      <c r="BF10" s="104" t="s">
        <v>646</v>
      </c>
      <c r="BG10" s="104" t="s">
        <v>646</v>
      </c>
      <c r="BH10" s="104" t="s">
        <v>646</v>
      </c>
      <c r="BI10" s="104" t="s">
        <v>646</v>
      </c>
      <c r="BJ10" s="104" t="s">
        <v>646</v>
      </c>
    </row>
    <row r="11" spans="1:62" ht="15" customHeight="1" x14ac:dyDescent="0.2">
      <c r="A11" s="4">
        <v>6</v>
      </c>
      <c r="B11" s="12" t="s">
        <v>129</v>
      </c>
      <c r="C11" s="97">
        <v>3715.55</v>
      </c>
      <c r="D11" s="98">
        <v>27</v>
      </c>
      <c r="E11" s="96">
        <v>3999.13</v>
      </c>
      <c r="F11" s="259">
        <v>1</v>
      </c>
      <c r="G11" s="97">
        <v>4564.03</v>
      </c>
      <c r="H11" s="98">
        <v>12</v>
      </c>
      <c r="I11" s="99">
        <v>3313.18</v>
      </c>
      <c r="J11" s="99">
        <v>1</v>
      </c>
      <c r="K11" s="99">
        <v>1979.39</v>
      </c>
      <c r="L11" s="4">
        <v>44</v>
      </c>
      <c r="M11" s="99">
        <v>2093.7199999999998</v>
      </c>
      <c r="N11" s="99">
        <v>3</v>
      </c>
      <c r="O11" s="100">
        <v>3187</v>
      </c>
      <c r="P11" s="101">
        <v>10</v>
      </c>
      <c r="Q11" s="100">
        <v>4774.67</v>
      </c>
      <c r="R11" s="99">
        <v>29</v>
      </c>
      <c r="S11" s="340">
        <v>2216</v>
      </c>
      <c r="T11" s="95">
        <v>29</v>
      </c>
      <c r="U11" s="102">
        <v>4556.41</v>
      </c>
      <c r="V11" s="103">
        <v>35</v>
      </c>
      <c r="W11" s="100">
        <v>4238.67</v>
      </c>
      <c r="X11" s="101">
        <v>32</v>
      </c>
      <c r="Y11" s="102">
        <v>3927.4</v>
      </c>
      <c r="Z11" s="4">
        <v>36</v>
      </c>
      <c r="AA11" s="100">
        <v>4828.55</v>
      </c>
      <c r="AB11" s="101">
        <v>20</v>
      </c>
      <c r="AC11" s="99">
        <v>2642.93</v>
      </c>
      <c r="AD11" s="4">
        <v>45</v>
      </c>
      <c r="AE11" s="96">
        <v>1230.68</v>
      </c>
      <c r="AF11" s="96">
        <v>35</v>
      </c>
      <c r="AG11" s="96">
        <v>5772.29</v>
      </c>
      <c r="AH11" s="96">
        <v>12</v>
      </c>
      <c r="AI11" s="96">
        <v>3251.54</v>
      </c>
      <c r="AJ11" s="96">
        <v>28</v>
      </c>
      <c r="AK11" s="96">
        <v>2042.16</v>
      </c>
      <c r="AL11" s="96">
        <v>39</v>
      </c>
      <c r="AM11" s="96">
        <v>7610</v>
      </c>
      <c r="AN11" s="96">
        <v>4</v>
      </c>
      <c r="AO11" s="96">
        <v>4734.3999999999996</v>
      </c>
      <c r="AP11" s="96">
        <v>41</v>
      </c>
      <c r="AQ11" s="96">
        <v>3584.43</v>
      </c>
      <c r="AR11" s="96">
        <v>37</v>
      </c>
      <c r="AS11" s="99">
        <v>4994.43</v>
      </c>
      <c r="AT11" s="4">
        <v>13</v>
      </c>
      <c r="AU11" s="105"/>
      <c r="AW11" s="100" t="s">
        <v>646</v>
      </c>
      <c r="AX11" s="100" t="s">
        <v>646</v>
      </c>
      <c r="AY11" s="100" t="s">
        <v>646</v>
      </c>
      <c r="AZ11" s="100" t="s">
        <v>646</v>
      </c>
      <c r="BA11" s="100" t="s">
        <v>646</v>
      </c>
      <c r="BB11" s="100" t="s">
        <v>646</v>
      </c>
      <c r="BC11" s="100" t="s">
        <v>646</v>
      </c>
      <c r="BD11" s="100" t="s">
        <v>646</v>
      </c>
      <c r="BE11" s="104" t="s">
        <v>646</v>
      </c>
      <c r="BF11" s="104" t="s">
        <v>646</v>
      </c>
      <c r="BG11" s="104" t="s">
        <v>646</v>
      </c>
      <c r="BH11" s="104" t="s">
        <v>646</v>
      </c>
      <c r="BI11" s="104" t="s">
        <v>646</v>
      </c>
      <c r="BJ11" s="104" t="s">
        <v>646</v>
      </c>
    </row>
    <row r="12" spans="1:62" ht="15" customHeight="1" x14ac:dyDescent="0.2">
      <c r="A12" s="4">
        <v>7</v>
      </c>
      <c r="B12" s="12" t="s">
        <v>131</v>
      </c>
      <c r="C12" s="97">
        <v>3460.44</v>
      </c>
      <c r="D12" s="98">
        <v>40</v>
      </c>
      <c r="E12" s="96">
        <v>2154.2399999999998</v>
      </c>
      <c r="F12" s="259">
        <v>27</v>
      </c>
      <c r="G12" s="97">
        <v>3929.64</v>
      </c>
      <c r="H12" s="98">
        <v>33</v>
      </c>
      <c r="I12" s="99">
        <v>2255.12</v>
      </c>
      <c r="J12" s="99">
        <v>18</v>
      </c>
      <c r="K12" s="99">
        <v>2842.43</v>
      </c>
      <c r="L12" s="4">
        <v>30</v>
      </c>
      <c r="M12" s="99">
        <v>1378.63</v>
      </c>
      <c r="N12" s="99">
        <v>39</v>
      </c>
      <c r="O12" s="100">
        <v>2530.33</v>
      </c>
      <c r="P12" s="101">
        <v>34</v>
      </c>
      <c r="Q12" s="100">
        <v>3729.67</v>
      </c>
      <c r="R12" s="99">
        <v>42</v>
      </c>
      <c r="S12" s="340">
        <v>2284.67</v>
      </c>
      <c r="T12" s="95">
        <v>26</v>
      </c>
      <c r="U12" s="102">
        <v>4709.74</v>
      </c>
      <c r="V12" s="103">
        <v>34</v>
      </c>
      <c r="W12" s="100">
        <v>4479.67</v>
      </c>
      <c r="X12" s="101">
        <v>25</v>
      </c>
      <c r="Y12" s="102">
        <v>3871.36</v>
      </c>
      <c r="Z12" s="4">
        <v>42</v>
      </c>
      <c r="AA12" s="100">
        <v>4589.8100000000004</v>
      </c>
      <c r="AB12" s="101">
        <v>31</v>
      </c>
      <c r="AC12" s="99">
        <v>3512.69</v>
      </c>
      <c r="AD12" s="4">
        <v>27</v>
      </c>
      <c r="AE12" s="96">
        <v>1246.3699999999999</v>
      </c>
      <c r="AF12" s="96">
        <v>34</v>
      </c>
      <c r="AG12" s="96">
        <v>4503.51</v>
      </c>
      <c r="AH12" s="96">
        <v>40</v>
      </c>
      <c r="AI12" s="96">
        <v>3264.99</v>
      </c>
      <c r="AJ12" s="96">
        <v>25</v>
      </c>
      <c r="AK12" s="96">
        <v>3073.33</v>
      </c>
      <c r="AL12" s="96">
        <v>16</v>
      </c>
      <c r="AM12" s="96">
        <v>6845</v>
      </c>
      <c r="AN12" s="96">
        <v>26</v>
      </c>
      <c r="AO12" s="96">
        <v>4422.8100000000004</v>
      </c>
      <c r="AP12" s="96">
        <v>42</v>
      </c>
      <c r="AQ12" s="96">
        <v>3725.65</v>
      </c>
      <c r="AR12" s="96">
        <v>33</v>
      </c>
      <c r="AS12" s="99">
        <v>4759.0600000000004</v>
      </c>
      <c r="AT12" s="4">
        <v>25</v>
      </c>
      <c r="AU12" s="99"/>
      <c r="AW12" s="100" t="s">
        <v>646</v>
      </c>
      <c r="AX12" s="100" t="s">
        <v>646</v>
      </c>
      <c r="AY12" s="100" t="s">
        <v>646</v>
      </c>
      <c r="AZ12" s="100" t="s">
        <v>646</v>
      </c>
      <c r="BA12" s="100" t="s">
        <v>646</v>
      </c>
      <c r="BB12" s="100" t="s">
        <v>646</v>
      </c>
      <c r="BC12" s="100" t="s">
        <v>646</v>
      </c>
      <c r="BD12" s="100" t="s">
        <v>646</v>
      </c>
      <c r="BE12" s="104" t="s">
        <v>646</v>
      </c>
      <c r="BF12" s="104" t="s">
        <v>646</v>
      </c>
      <c r="BG12" s="104" t="s">
        <v>646</v>
      </c>
      <c r="BH12" s="104" t="s">
        <v>646</v>
      </c>
      <c r="BI12" s="104" t="s">
        <v>646</v>
      </c>
      <c r="BJ12" s="104" t="s">
        <v>646</v>
      </c>
    </row>
    <row r="13" spans="1:62" ht="15" customHeight="1" x14ac:dyDescent="0.2">
      <c r="A13" s="4">
        <v>8</v>
      </c>
      <c r="B13" s="14" t="s">
        <v>133</v>
      </c>
      <c r="C13" s="97">
        <v>3699.84</v>
      </c>
      <c r="D13" s="98">
        <v>28</v>
      </c>
      <c r="E13" s="96">
        <v>1826.96</v>
      </c>
      <c r="F13" s="259">
        <v>31</v>
      </c>
      <c r="G13" s="97">
        <v>4270.38</v>
      </c>
      <c r="H13" s="98">
        <v>25</v>
      </c>
      <c r="I13" s="99">
        <v>1916.63</v>
      </c>
      <c r="J13" s="99">
        <v>24</v>
      </c>
      <c r="K13" s="99">
        <v>3337.84</v>
      </c>
      <c r="L13" s="4">
        <v>11</v>
      </c>
      <c r="M13" s="99">
        <v>1631.93</v>
      </c>
      <c r="N13" s="99">
        <v>24</v>
      </c>
      <c r="O13" s="100">
        <v>2596</v>
      </c>
      <c r="P13" s="101">
        <v>30</v>
      </c>
      <c r="Q13" s="100">
        <v>4387.67</v>
      </c>
      <c r="R13" s="99">
        <v>36</v>
      </c>
      <c r="S13" s="340">
        <v>2624.67</v>
      </c>
      <c r="T13" s="95">
        <v>10</v>
      </c>
      <c r="U13" s="102">
        <v>4854.55</v>
      </c>
      <c r="V13" s="103">
        <v>26</v>
      </c>
      <c r="W13" s="100">
        <v>4646</v>
      </c>
      <c r="X13" s="101">
        <v>15</v>
      </c>
      <c r="Y13" s="102">
        <v>3476.83</v>
      </c>
      <c r="Z13" s="4">
        <v>44</v>
      </c>
      <c r="AA13" s="100">
        <v>4213.21</v>
      </c>
      <c r="AB13" s="101">
        <v>41</v>
      </c>
      <c r="AC13" s="99">
        <v>4003.62</v>
      </c>
      <c r="AD13" s="4">
        <v>11</v>
      </c>
      <c r="AE13" s="96">
        <v>1342.76</v>
      </c>
      <c r="AF13" s="96">
        <v>32</v>
      </c>
      <c r="AG13" s="96">
        <v>5442.77</v>
      </c>
      <c r="AH13" s="96">
        <v>19</v>
      </c>
      <c r="AI13" s="96">
        <v>4122.43</v>
      </c>
      <c r="AJ13" s="96">
        <v>2</v>
      </c>
      <c r="AK13" s="96">
        <v>3423.03</v>
      </c>
      <c r="AL13" s="96">
        <v>7</v>
      </c>
      <c r="AM13" s="96">
        <v>7570</v>
      </c>
      <c r="AN13" s="96">
        <v>5</v>
      </c>
      <c r="AO13" s="96">
        <v>4972.0200000000004</v>
      </c>
      <c r="AP13" s="96">
        <v>31</v>
      </c>
      <c r="AQ13" s="96">
        <v>4014.83</v>
      </c>
      <c r="AR13" s="96">
        <v>20</v>
      </c>
      <c r="AS13" s="99">
        <v>4624.5600000000004</v>
      </c>
      <c r="AT13" s="4">
        <v>32</v>
      </c>
      <c r="AU13" s="99"/>
      <c r="AW13" s="100" t="s">
        <v>646</v>
      </c>
      <c r="AX13" s="100" t="s">
        <v>646</v>
      </c>
      <c r="AY13" s="100" t="s">
        <v>646</v>
      </c>
      <c r="AZ13" s="100" t="s">
        <v>646</v>
      </c>
      <c r="BA13" s="100" t="s">
        <v>646</v>
      </c>
      <c r="BB13" s="100" t="s">
        <v>646</v>
      </c>
      <c r="BC13" s="100" t="s">
        <v>646</v>
      </c>
      <c r="BD13" s="100" t="s">
        <v>646</v>
      </c>
      <c r="BE13" s="104" t="s">
        <v>646</v>
      </c>
      <c r="BF13" s="104" t="s">
        <v>646</v>
      </c>
      <c r="BG13" s="104" t="s">
        <v>646</v>
      </c>
      <c r="BH13" s="104" t="s">
        <v>646</v>
      </c>
      <c r="BI13" s="104" t="s">
        <v>646</v>
      </c>
      <c r="BJ13" s="104" t="s">
        <v>646</v>
      </c>
    </row>
    <row r="14" spans="1:62" ht="15" customHeight="1" x14ac:dyDescent="0.2">
      <c r="A14" s="4">
        <v>9</v>
      </c>
      <c r="B14" s="17" t="s">
        <v>135</v>
      </c>
      <c r="C14" s="97">
        <v>3244.17</v>
      </c>
      <c r="D14" s="98">
        <v>43</v>
      </c>
      <c r="E14" s="96">
        <v>1618.48</v>
      </c>
      <c r="F14" s="259">
        <v>32</v>
      </c>
      <c r="G14" s="97">
        <v>3853.43</v>
      </c>
      <c r="H14" s="98">
        <v>36</v>
      </c>
      <c r="I14" s="99">
        <v>1454.84</v>
      </c>
      <c r="J14" s="99">
        <v>35</v>
      </c>
      <c r="K14" s="99">
        <v>2163.21</v>
      </c>
      <c r="L14" s="4">
        <v>43</v>
      </c>
      <c r="M14" s="99">
        <v>1557.96</v>
      </c>
      <c r="N14" s="99">
        <v>27</v>
      </c>
      <c r="O14" s="100">
        <v>2713.33</v>
      </c>
      <c r="P14" s="101">
        <v>26</v>
      </c>
      <c r="Q14" s="100">
        <v>3420</v>
      </c>
      <c r="R14" s="99">
        <v>44</v>
      </c>
      <c r="S14" s="340">
        <v>2996.67</v>
      </c>
      <c r="T14" s="95">
        <v>1</v>
      </c>
      <c r="U14" s="102">
        <v>5062.13</v>
      </c>
      <c r="V14" s="103">
        <v>23</v>
      </c>
      <c r="W14" s="100">
        <v>3985.33</v>
      </c>
      <c r="X14" s="101">
        <v>38</v>
      </c>
      <c r="Y14" s="102">
        <v>3620.29</v>
      </c>
      <c r="Z14" s="4">
        <v>43</v>
      </c>
      <c r="AA14" s="100">
        <v>4552.83</v>
      </c>
      <c r="AB14" s="101">
        <v>33</v>
      </c>
      <c r="AC14" s="99">
        <v>2759.49</v>
      </c>
      <c r="AD14" s="4">
        <v>44</v>
      </c>
      <c r="AE14" s="96">
        <v>1217.23</v>
      </c>
      <c r="AF14" s="96">
        <v>37</v>
      </c>
      <c r="AG14" s="96">
        <v>4496.78</v>
      </c>
      <c r="AH14" s="96">
        <v>41</v>
      </c>
      <c r="AI14" s="96">
        <v>3375.95</v>
      </c>
      <c r="AJ14" s="96">
        <v>19</v>
      </c>
      <c r="AK14" s="96">
        <v>1253.0899999999999</v>
      </c>
      <c r="AL14" s="96">
        <v>45</v>
      </c>
      <c r="AM14" s="96">
        <v>7530</v>
      </c>
      <c r="AN14" s="96">
        <v>8</v>
      </c>
      <c r="AO14" s="96">
        <v>4317.45</v>
      </c>
      <c r="AP14" s="96">
        <v>43</v>
      </c>
      <c r="AQ14" s="96">
        <v>3431.99</v>
      </c>
      <c r="AR14" s="96">
        <v>41</v>
      </c>
      <c r="AS14" s="99">
        <v>4655.9399999999996</v>
      </c>
      <c r="AT14" s="4">
        <v>30</v>
      </c>
      <c r="AU14" s="106"/>
      <c r="AW14" s="100" t="s">
        <v>646</v>
      </c>
      <c r="AX14" s="100" t="s">
        <v>646</v>
      </c>
      <c r="AY14" s="100" t="s">
        <v>646</v>
      </c>
      <c r="AZ14" s="100" t="s">
        <v>646</v>
      </c>
      <c r="BA14" s="100" t="s">
        <v>646</v>
      </c>
      <c r="BB14" s="100" t="s">
        <v>646</v>
      </c>
      <c r="BC14" s="100" t="s">
        <v>646</v>
      </c>
      <c r="BD14" s="100" t="s">
        <v>646</v>
      </c>
      <c r="BE14" s="104" t="s">
        <v>646</v>
      </c>
      <c r="BF14" s="104" t="s">
        <v>646</v>
      </c>
      <c r="BG14" s="104" t="s">
        <v>646</v>
      </c>
      <c r="BH14" s="104" t="s">
        <v>646</v>
      </c>
      <c r="BI14" s="104" t="s">
        <v>646</v>
      </c>
      <c r="BJ14" s="104" t="s">
        <v>646</v>
      </c>
    </row>
    <row r="15" spans="1:62" ht="15" customHeight="1" x14ac:dyDescent="0.2">
      <c r="A15" s="4">
        <v>10</v>
      </c>
      <c r="B15" s="17" t="s">
        <v>137</v>
      </c>
      <c r="C15" s="97">
        <v>3904.32</v>
      </c>
      <c r="D15" s="98">
        <v>8</v>
      </c>
      <c r="E15" s="96">
        <v>1033.4100000000001</v>
      </c>
      <c r="F15" s="259">
        <v>44</v>
      </c>
      <c r="G15" s="97">
        <v>3640.47</v>
      </c>
      <c r="H15" s="98">
        <v>38</v>
      </c>
      <c r="I15" s="99">
        <v>1174.6300000000001</v>
      </c>
      <c r="J15" s="99">
        <v>39</v>
      </c>
      <c r="K15" s="99">
        <v>3313.18</v>
      </c>
      <c r="L15" s="4">
        <v>14</v>
      </c>
      <c r="M15" s="99">
        <v>1900.93</v>
      </c>
      <c r="N15" s="99">
        <v>9</v>
      </c>
      <c r="O15" s="100">
        <v>2648.67</v>
      </c>
      <c r="P15" s="101">
        <v>28</v>
      </c>
      <c r="Q15" s="100">
        <v>5018</v>
      </c>
      <c r="R15" s="99">
        <v>19</v>
      </c>
      <c r="S15" s="340">
        <v>2721.33</v>
      </c>
      <c r="T15" s="95">
        <v>6</v>
      </c>
      <c r="U15" s="102">
        <v>5748.75</v>
      </c>
      <c r="V15" s="103">
        <v>6</v>
      </c>
      <c r="W15" s="100">
        <v>5082.67</v>
      </c>
      <c r="X15" s="101">
        <v>5</v>
      </c>
      <c r="Y15" s="102">
        <v>4014.83</v>
      </c>
      <c r="Z15" s="4">
        <v>23</v>
      </c>
      <c r="AA15" s="100">
        <v>5820.49</v>
      </c>
      <c r="AB15" s="101">
        <v>7</v>
      </c>
      <c r="AC15" s="99">
        <v>4819.58</v>
      </c>
      <c r="AD15" s="4">
        <v>2</v>
      </c>
      <c r="AE15" s="96">
        <v>2004.05</v>
      </c>
      <c r="AF15" s="96">
        <v>2</v>
      </c>
      <c r="AG15" s="96">
        <v>5308.27</v>
      </c>
      <c r="AH15" s="96">
        <v>22</v>
      </c>
      <c r="AI15" s="96">
        <v>3631.5</v>
      </c>
      <c r="AJ15" s="96">
        <v>13</v>
      </c>
      <c r="AK15" s="96">
        <v>3275.08</v>
      </c>
      <c r="AL15" s="96">
        <v>9</v>
      </c>
      <c r="AM15" s="96">
        <v>7825</v>
      </c>
      <c r="AN15" s="96">
        <v>2</v>
      </c>
      <c r="AO15" s="96">
        <v>5673.66</v>
      </c>
      <c r="AP15" s="96">
        <v>4</v>
      </c>
      <c r="AQ15" s="96">
        <v>4413.84</v>
      </c>
      <c r="AR15" s="96">
        <v>6</v>
      </c>
      <c r="AS15" s="99">
        <v>4776.99</v>
      </c>
      <c r="AT15" s="4">
        <v>21</v>
      </c>
      <c r="AU15" s="106"/>
      <c r="AW15" s="100" t="s">
        <v>646</v>
      </c>
      <c r="AX15" s="100" t="s">
        <v>646</v>
      </c>
      <c r="AY15" s="100" t="s">
        <v>646</v>
      </c>
      <c r="AZ15" s="100" t="s">
        <v>646</v>
      </c>
      <c r="BA15" s="100" t="s">
        <v>646</v>
      </c>
      <c r="BB15" s="100" t="s">
        <v>646</v>
      </c>
      <c r="BC15" s="100" t="s">
        <v>646</v>
      </c>
      <c r="BD15" s="100" t="s">
        <v>646</v>
      </c>
      <c r="BE15" s="104" t="s">
        <v>646</v>
      </c>
      <c r="BF15" s="104" t="s">
        <v>646</v>
      </c>
      <c r="BG15" s="104" t="s">
        <v>646</v>
      </c>
      <c r="BH15" s="104" t="s">
        <v>646</v>
      </c>
      <c r="BI15" s="104" t="s">
        <v>646</v>
      </c>
      <c r="BJ15" s="104" t="s">
        <v>646</v>
      </c>
    </row>
    <row r="16" spans="1:62" ht="15" customHeight="1" x14ac:dyDescent="0.2">
      <c r="A16" s="4">
        <v>11</v>
      </c>
      <c r="B16" s="17" t="s">
        <v>139</v>
      </c>
      <c r="C16" s="97">
        <v>3927.84</v>
      </c>
      <c r="D16" s="98">
        <v>5</v>
      </c>
      <c r="E16" s="96">
        <v>1064.79</v>
      </c>
      <c r="F16" s="259">
        <v>43</v>
      </c>
      <c r="G16" s="97">
        <v>4400.3900000000003</v>
      </c>
      <c r="H16" s="98">
        <v>20</v>
      </c>
      <c r="I16" s="99">
        <v>1279.99</v>
      </c>
      <c r="J16" s="99">
        <v>36</v>
      </c>
      <c r="K16" s="99">
        <v>3813.08</v>
      </c>
      <c r="L16" s="4">
        <v>2</v>
      </c>
      <c r="M16" s="99">
        <v>2111.65</v>
      </c>
      <c r="N16" s="99">
        <v>2</v>
      </c>
      <c r="O16" s="100">
        <v>3210.33</v>
      </c>
      <c r="P16" s="101">
        <v>8</v>
      </c>
      <c r="Q16" s="100">
        <v>5440.33</v>
      </c>
      <c r="R16" s="99">
        <v>5</v>
      </c>
      <c r="S16" s="340">
        <v>2581.67</v>
      </c>
      <c r="T16" s="95">
        <v>12</v>
      </c>
      <c r="U16" s="102">
        <v>5522.57</v>
      </c>
      <c r="V16" s="103">
        <v>9</v>
      </c>
      <c r="W16" s="100">
        <v>4639</v>
      </c>
      <c r="X16" s="101">
        <v>17</v>
      </c>
      <c r="Y16" s="102">
        <v>3887.05</v>
      </c>
      <c r="Z16" s="4">
        <v>40</v>
      </c>
      <c r="AA16" s="100">
        <v>6079.4</v>
      </c>
      <c r="AB16" s="101">
        <v>2</v>
      </c>
      <c r="AC16" s="99">
        <v>4898.04</v>
      </c>
      <c r="AD16" s="4">
        <v>1</v>
      </c>
      <c r="AE16" s="96">
        <v>1965.94</v>
      </c>
      <c r="AF16" s="96">
        <v>4</v>
      </c>
      <c r="AG16" s="96">
        <v>4882.3500000000004</v>
      </c>
      <c r="AH16" s="96">
        <v>36</v>
      </c>
      <c r="AI16" s="96">
        <v>2928.74</v>
      </c>
      <c r="AJ16" s="96">
        <v>35</v>
      </c>
      <c r="AK16" s="96">
        <v>3189.89</v>
      </c>
      <c r="AL16" s="96">
        <v>12</v>
      </c>
      <c r="AM16" s="96">
        <v>7570</v>
      </c>
      <c r="AN16" s="96">
        <v>6</v>
      </c>
      <c r="AO16" s="96">
        <v>5671.42</v>
      </c>
      <c r="AP16" s="96">
        <v>5</v>
      </c>
      <c r="AQ16" s="96">
        <v>4308.4799999999996</v>
      </c>
      <c r="AR16" s="96">
        <v>9</v>
      </c>
      <c r="AS16" s="99">
        <v>5169.28</v>
      </c>
      <c r="AT16" s="4">
        <v>5</v>
      </c>
      <c r="AU16" s="99"/>
      <c r="AW16" s="100" t="s">
        <v>646</v>
      </c>
      <c r="AX16" s="100" t="s">
        <v>646</v>
      </c>
      <c r="AY16" s="100" t="s">
        <v>646</v>
      </c>
      <c r="AZ16" s="100" t="s">
        <v>646</v>
      </c>
      <c r="BA16" s="100" t="s">
        <v>646</v>
      </c>
      <c r="BB16" s="100" t="s">
        <v>646</v>
      </c>
      <c r="BC16" s="100" t="s">
        <v>646</v>
      </c>
      <c r="BD16" s="100" t="s">
        <v>646</v>
      </c>
      <c r="BE16" s="104" t="s">
        <v>646</v>
      </c>
      <c r="BF16" s="104" t="s">
        <v>646</v>
      </c>
      <c r="BG16" s="104" t="s">
        <v>646</v>
      </c>
      <c r="BH16" s="104" t="s">
        <v>646</v>
      </c>
      <c r="BI16" s="104" t="s">
        <v>646</v>
      </c>
      <c r="BJ16" s="104" t="s">
        <v>646</v>
      </c>
    </row>
    <row r="17" spans="1:62" ht="15" customHeight="1" x14ac:dyDescent="0.2">
      <c r="A17" s="4">
        <v>12</v>
      </c>
      <c r="B17" s="17" t="s">
        <v>142</v>
      </c>
      <c r="C17" s="97">
        <v>3974.22</v>
      </c>
      <c r="D17" s="98">
        <v>4</v>
      </c>
      <c r="E17" s="96">
        <v>1499.68</v>
      </c>
      <c r="F17" s="259">
        <v>35</v>
      </c>
      <c r="G17" s="97">
        <v>3319.91</v>
      </c>
      <c r="H17" s="98">
        <v>42</v>
      </c>
      <c r="I17" s="99">
        <v>1069.28</v>
      </c>
      <c r="J17" s="99">
        <v>40</v>
      </c>
      <c r="K17" s="99">
        <v>4140.3599999999997</v>
      </c>
      <c r="L17" s="4">
        <v>1</v>
      </c>
      <c r="M17" s="99">
        <v>1833.68</v>
      </c>
      <c r="N17" s="99">
        <v>10</v>
      </c>
      <c r="O17" s="100">
        <v>2559.33</v>
      </c>
      <c r="P17" s="101">
        <v>32</v>
      </c>
      <c r="Q17" s="100">
        <v>5334.67</v>
      </c>
      <c r="R17" s="99">
        <v>7</v>
      </c>
      <c r="S17" s="340">
        <v>2791.67</v>
      </c>
      <c r="T17" s="95">
        <v>5</v>
      </c>
      <c r="U17" s="102">
        <v>6203.14</v>
      </c>
      <c r="V17" s="103">
        <v>1</v>
      </c>
      <c r="W17" s="100">
        <v>5801</v>
      </c>
      <c r="X17" s="101">
        <v>1</v>
      </c>
      <c r="Y17" s="102">
        <v>4142.6000000000004</v>
      </c>
      <c r="Z17" s="4">
        <v>4</v>
      </c>
      <c r="AA17" s="100">
        <v>6049.14</v>
      </c>
      <c r="AB17" s="101">
        <v>4</v>
      </c>
      <c r="AC17" s="99">
        <v>3808.59</v>
      </c>
      <c r="AD17" s="4">
        <v>19</v>
      </c>
      <c r="AE17" s="96">
        <v>1970.43</v>
      </c>
      <c r="AF17" s="96">
        <v>3</v>
      </c>
      <c r="AG17" s="96">
        <v>5837.3</v>
      </c>
      <c r="AH17" s="96">
        <v>10</v>
      </c>
      <c r="AI17" s="96">
        <v>2743.8</v>
      </c>
      <c r="AJ17" s="96">
        <v>38</v>
      </c>
      <c r="AK17" s="96">
        <v>3548.56</v>
      </c>
      <c r="AL17" s="96">
        <v>4</v>
      </c>
      <c r="AM17" s="96">
        <v>7330</v>
      </c>
      <c r="AN17" s="96">
        <v>12</v>
      </c>
      <c r="AO17" s="96">
        <v>5249.98</v>
      </c>
      <c r="AP17" s="96">
        <v>23</v>
      </c>
      <c r="AQ17" s="96">
        <v>4729.92</v>
      </c>
      <c r="AR17" s="96">
        <v>3</v>
      </c>
      <c r="AS17" s="99">
        <v>4951.84</v>
      </c>
      <c r="AT17" s="4">
        <v>15</v>
      </c>
      <c r="AU17" s="99"/>
      <c r="AW17" s="100" t="s">
        <v>646</v>
      </c>
      <c r="AX17" s="100" t="s">
        <v>646</v>
      </c>
      <c r="AY17" s="100" t="s">
        <v>646</v>
      </c>
      <c r="AZ17" s="100" t="s">
        <v>646</v>
      </c>
      <c r="BA17" s="100" t="s">
        <v>646</v>
      </c>
      <c r="BB17" s="100" t="s">
        <v>646</v>
      </c>
      <c r="BC17" s="100" t="s">
        <v>646</v>
      </c>
      <c r="BD17" s="100" t="s">
        <v>646</v>
      </c>
      <c r="BE17" s="104" t="s">
        <v>646</v>
      </c>
      <c r="BF17" s="104" t="s">
        <v>646</v>
      </c>
      <c r="BG17" s="104" t="s">
        <v>646</v>
      </c>
      <c r="BH17" s="104" t="s">
        <v>646</v>
      </c>
      <c r="BI17" s="104" t="s">
        <v>646</v>
      </c>
      <c r="BJ17" s="104" t="s">
        <v>646</v>
      </c>
    </row>
    <row r="18" spans="1:62" ht="15" customHeight="1" x14ac:dyDescent="0.2">
      <c r="A18" s="4">
        <v>13</v>
      </c>
      <c r="B18" s="17" t="s">
        <v>144</v>
      </c>
      <c r="C18" s="97">
        <v>3429.69</v>
      </c>
      <c r="D18" s="98">
        <v>41</v>
      </c>
      <c r="E18" s="96">
        <v>1865.07</v>
      </c>
      <c r="F18" s="259">
        <v>30</v>
      </c>
      <c r="G18" s="97">
        <v>2905.2</v>
      </c>
      <c r="H18" s="98">
        <v>43</v>
      </c>
      <c r="I18" s="99">
        <v>1528.82</v>
      </c>
      <c r="J18" s="99">
        <v>31</v>
      </c>
      <c r="K18" s="99">
        <v>3512.69</v>
      </c>
      <c r="L18" s="4">
        <v>5</v>
      </c>
      <c r="M18" s="99">
        <v>1239.6400000000001</v>
      </c>
      <c r="N18" s="99">
        <v>41</v>
      </c>
      <c r="O18" s="100">
        <v>2304.67</v>
      </c>
      <c r="P18" s="101">
        <v>42</v>
      </c>
      <c r="Q18" s="100">
        <v>3693.67</v>
      </c>
      <c r="R18" s="99">
        <v>43</v>
      </c>
      <c r="S18" s="340">
        <v>1504.67</v>
      </c>
      <c r="T18" s="95">
        <v>44</v>
      </c>
      <c r="U18" s="102">
        <v>4513.6000000000004</v>
      </c>
      <c r="V18" s="103">
        <v>37</v>
      </c>
      <c r="W18" s="100">
        <v>4118.33</v>
      </c>
      <c r="X18" s="101">
        <v>34</v>
      </c>
      <c r="Y18" s="102">
        <v>4144.84</v>
      </c>
      <c r="Z18" s="4">
        <v>3</v>
      </c>
      <c r="AA18" s="100">
        <v>6318.14</v>
      </c>
      <c r="AB18" s="101">
        <v>1</v>
      </c>
      <c r="AC18" s="99">
        <v>3479.07</v>
      </c>
      <c r="AD18" s="4">
        <v>28</v>
      </c>
      <c r="AE18" s="96">
        <v>1777.64</v>
      </c>
      <c r="AF18" s="96">
        <v>14</v>
      </c>
      <c r="AG18" s="96">
        <v>4985.47</v>
      </c>
      <c r="AH18" s="96">
        <v>33</v>
      </c>
      <c r="AI18" s="96">
        <v>3483.55</v>
      </c>
      <c r="AJ18" s="96">
        <v>16</v>
      </c>
      <c r="AK18" s="96">
        <v>2669.83</v>
      </c>
      <c r="AL18" s="96">
        <v>27</v>
      </c>
      <c r="AM18" s="96">
        <v>7205</v>
      </c>
      <c r="AN18" s="96">
        <v>16</v>
      </c>
      <c r="AO18" s="96">
        <v>5377.76</v>
      </c>
      <c r="AP18" s="96">
        <v>18</v>
      </c>
      <c r="AQ18" s="96">
        <v>3324.39</v>
      </c>
      <c r="AR18" s="96">
        <v>43</v>
      </c>
      <c r="AS18" s="99">
        <v>4310.7299999999996</v>
      </c>
      <c r="AT18" s="4">
        <v>41</v>
      </c>
      <c r="AU18" s="99"/>
      <c r="AW18" s="100" t="s">
        <v>646</v>
      </c>
      <c r="AX18" s="100" t="s">
        <v>646</v>
      </c>
      <c r="AY18" s="100" t="s">
        <v>646</v>
      </c>
      <c r="AZ18" s="100" t="s">
        <v>646</v>
      </c>
      <c r="BA18" s="100" t="s">
        <v>646</v>
      </c>
      <c r="BB18" s="100" t="s">
        <v>646</v>
      </c>
      <c r="BC18" s="100" t="s">
        <v>646</v>
      </c>
      <c r="BD18" s="100" t="s">
        <v>646</v>
      </c>
      <c r="BE18" s="104" t="s">
        <v>646</v>
      </c>
      <c r="BF18" s="104" t="s">
        <v>646</v>
      </c>
      <c r="BG18" s="104" t="s">
        <v>646</v>
      </c>
      <c r="BH18" s="104" t="s">
        <v>646</v>
      </c>
      <c r="BI18" s="104" t="s">
        <v>646</v>
      </c>
      <c r="BJ18" s="104" t="s">
        <v>646</v>
      </c>
    </row>
    <row r="19" spans="1:62" ht="15" customHeight="1" x14ac:dyDescent="0.2">
      <c r="A19" s="4">
        <v>14</v>
      </c>
      <c r="B19" s="10" t="s">
        <v>147</v>
      </c>
      <c r="C19" s="97">
        <v>3826.8</v>
      </c>
      <c r="D19" s="98">
        <v>13</v>
      </c>
      <c r="E19" s="96">
        <v>1304.6500000000001</v>
      </c>
      <c r="F19" s="259">
        <v>41</v>
      </c>
      <c r="G19" s="97">
        <v>2631.72</v>
      </c>
      <c r="H19" s="98">
        <v>44</v>
      </c>
      <c r="I19" s="99">
        <v>945.98</v>
      </c>
      <c r="J19" s="99">
        <v>44</v>
      </c>
      <c r="K19" s="99">
        <v>3781.69</v>
      </c>
      <c r="L19" s="4">
        <v>3</v>
      </c>
      <c r="M19" s="99">
        <v>1403.28</v>
      </c>
      <c r="N19" s="99">
        <v>37</v>
      </c>
      <c r="O19" s="100">
        <v>2589</v>
      </c>
      <c r="P19" s="101">
        <v>31</v>
      </c>
      <c r="Q19" s="100">
        <v>4683.33</v>
      </c>
      <c r="R19" s="99">
        <v>32</v>
      </c>
      <c r="S19" s="340">
        <v>1869.33</v>
      </c>
      <c r="T19" s="95">
        <v>42</v>
      </c>
      <c r="U19" s="102">
        <v>6089.26</v>
      </c>
      <c r="V19" s="103">
        <v>3</v>
      </c>
      <c r="W19" s="100">
        <v>5576.67</v>
      </c>
      <c r="X19" s="101">
        <v>2</v>
      </c>
      <c r="Y19" s="102">
        <v>3985.68</v>
      </c>
      <c r="Z19" s="4">
        <v>30</v>
      </c>
      <c r="AA19" s="100">
        <v>6052.5</v>
      </c>
      <c r="AB19" s="101">
        <v>3</v>
      </c>
      <c r="AC19" s="99">
        <v>3907.23</v>
      </c>
      <c r="AD19" s="4">
        <v>15</v>
      </c>
      <c r="AE19" s="96">
        <v>2010.78</v>
      </c>
      <c r="AF19" s="96">
        <v>1</v>
      </c>
      <c r="AG19" s="96">
        <v>6529.98</v>
      </c>
      <c r="AH19" s="96">
        <v>2</v>
      </c>
      <c r="AI19" s="96">
        <v>3251.54</v>
      </c>
      <c r="AJ19" s="96">
        <v>27</v>
      </c>
      <c r="AK19" s="96">
        <v>3579.94</v>
      </c>
      <c r="AL19" s="96">
        <v>3</v>
      </c>
      <c r="AM19" s="96">
        <v>6635</v>
      </c>
      <c r="AN19" s="96">
        <v>34</v>
      </c>
      <c r="AO19" s="96">
        <v>5400.18</v>
      </c>
      <c r="AP19" s="96">
        <v>16</v>
      </c>
      <c r="AQ19" s="96">
        <v>4290.55</v>
      </c>
      <c r="AR19" s="96">
        <v>10</v>
      </c>
      <c r="AS19" s="99">
        <v>5330.68</v>
      </c>
      <c r="AT19" s="4">
        <v>2</v>
      </c>
      <c r="AU19" s="99"/>
      <c r="AW19" s="100" t="s">
        <v>646</v>
      </c>
      <c r="AX19" s="100" t="s">
        <v>646</v>
      </c>
      <c r="AY19" s="100" t="s">
        <v>646</v>
      </c>
      <c r="AZ19" s="100" t="s">
        <v>646</v>
      </c>
      <c r="BA19" s="100" t="s">
        <v>646</v>
      </c>
      <c r="BB19" s="100" t="s">
        <v>646</v>
      </c>
      <c r="BC19" s="100" t="s">
        <v>646</v>
      </c>
      <c r="BD19" s="100" t="s">
        <v>646</v>
      </c>
      <c r="BE19" s="104" t="s">
        <v>646</v>
      </c>
      <c r="BF19" s="104" t="s">
        <v>646</v>
      </c>
      <c r="BG19" s="104" t="s">
        <v>646</v>
      </c>
      <c r="BH19" s="104" t="s">
        <v>646</v>
      </c>
      <c r="BI19" s="104" t="s">
        <v>646</v>
      </c>
      <c r="BJ19" s="104" t="s">
        <v>646</v>
      </c>
    </row>
    <row r="20" spans="1:62" ht="15" customHeight="1" x14ac:dyDescent="0.2">
      <c r="A20" s="4">
        <v>15</v>
      </c>
      <c r="B20" s="10" t="s">
        <v>149</v>
      </c>
      <c r="C20" s="97">
        <v>3813.03</v>
      </c>
      <c r="D20" s="98">
        <v>14</v>
      </c>
      <c r="E20" s="96">
        <v>1535.54</v>
      </c>
      <c r="F20" s="259">
        <v>34</v>
      </c>
      <c r="G20" s="97">
        <v>4469.88</v>
      </c>
      <c r="H20" s="98">
        <v>16</v>
      </c>
      <c r="I20" s="99">
        <v>1912.14</v>
      </c>
      <c r="J20" s="99">
        <v>25</v>
      </c>
      <c r="K20" s="99">
        <v>3396.13</v>
      </c>
      <c r="L20" s="4">
        <v>7</v>
      </c>
      <c r="M20" s="99">
        <v>1766.43</v>
      </c>
      <c r="N20" s="99">
        <v>14</v>
      </c>
      <c r="O20" s="100">
        <v>2378.33</v>
      </c>
      <c r="P20" s="101">
        <v>40</v>
      </c>
      <c r="Q20" s="100">
        <v>5202</v>
      </c>
      <c r="R20" s="99">
        <v>12</v>
      </c>
      <c r="S20" s="340">
        <v>2491</v>
      </c>
      <c r="T20" s="95">
        <v>17</v>
      </c>
      <c r="U20" s="102">
        <v>5070.87</v>
      </c>
      <c r="V20" s="103">
        <v>22</v>
      </c>
      <c r="W20" s="100">
        <v>4872.67</v>
      </c>
      <c r="X20" s="101">
        <v>9</v>
      </c>
      <c r="Y20" s="102">
        <v>4167.26</v>
      </c>
      <c r="Z20" s="4">
        <v>2</v>
      </c>
      <c r="AA20" s="100">
        <v>5181.6099999999997</v>
      </c>
      <c r="AB20" s="101">
        <v>12</v>
      </c>
      <c r="AC20" s="99">
        <v>3913.95</v>
      </c>
      <c r="AD20" s="4">
        <v>14</v>
      </c>
      <c r="AE20" s="96">
        <v>1629.69</v>
      </c>
      <c r="AF20" s="96">
        <v>18</v>
      </c>
      <c r="AG20" s="96">
        <v>4642.49</v>
      </c>
      <c r="AH20" s="96">
        <v>38</v>
      </c>
      <c r="AI20" s="96">
        <v>3244.81</v>
      </c>
      <c r="AJ20" s="96">
        <v>29</v>
      </c>
      <c r="AK20" s="96">
        <v>2893.99</v>
      </c>
      <c r="AL20" s="96">
        <v>18</v>
      </c>
      <c r="AM20" s="96">
        <v>7495</v>
      </c>
      <c r="AN20" s="96">
        <v>10</v>
      </c>
      <c r="AO20" s="96">
        <v>5413.63</v>
      </c>
      <c r="AP20" s="96">
        <v>14</v>
      </c>
      <c r="AQ20" s="96">
        <v>4830.79</v>
      </c>
      <c r="AR20" s="96">
        <v>2</v>
      </c>
      <c r="AS20" s="99">
        <v>5059.4399999999996</v>
      </c>
      <c r="AT20" s="4">
        <v>10</v>
      </c>
      <c r="AU20" s="99"/>
      <c r="AW20" s="100" t="s">
        <v>646</v>
      </c>
      <c r="AX20" s="100" t="s">
        <v>646</v>
      </c>
      <c r="AY20" s="100" t="s">
        <v>646</v>
      </c>
      <c r="AZ20" s="100" t="s">
        <v>646</v>
      </c>
      <c r="BA20" s="100" t="s">
        <v>646</v>
      </c>
      <c r="BB20" s="100" t="s">
        <v>646</v>
      </c>
      <c r="BC20" s="100" t="s">
        <v>646</v>
      </c>
      <c r="BD20" s="100" t="s">
        <v>646</v>
      </c>
      <c r="BE20" s="104" t="s">
        <v>646</v>
      </c>
      <c r="BF20" s="104" t="s">
        <v>646</v>
      </c>
      <c r="BG20" s="104" t="s">
        <v>646</v>
      </c>
      <c r="BH20" s="104" t="s">
        <v>646</v>
      </c>
      <c r="BI20" s="104" t="s">
        <v>646</v>
      </c>
      <c r="BJ20" s="104" t="s">
        <v>646</v>
      </c>
    </row>
    <row r="21" spans="1:62" ht="15" customHeight="1" x14ac:dyDescent="0.2">
      <c r="A21" s="4">
        <v>16</v>
      </c>
      <c r="B21" s="19" t="s">
        <v>25</v>
      </c>
      <c r="C21" s="97">
        <v>4043.26</v>
      </c>
      <c r="D21" s="98">
        <v>2</v>
      </c>
      <c r="E21" s="96">
        <v>3909.47</v>
      </c>
      <c r="F21" s="259">
        <v>2</v>
      </c>
      <c r="G21" s="97">
        <v>5041.51</v>
      </c>
      <c r="H21" s="98">
        <v>2</v>
      </c>
      <c r="I21" s="99">
        <v>2586.88</v>
      </c>
      <c r="J21" s="99">
        <v>11</v>
      </c>
      <c r="K21" s="99">
        <v>3053.15</v>
      </c>
      <c r="L21" s="4">
        <v>22</v>
      </c>
      <c r="M21" s="99">
        <v>1788.85</v>
      </c>
      <c r="N21" s="99">
        <v>12</v>
      </c>
      <c r="O21" s="100">
        <v>3180.67</v>
      </c>
      <c r="P21" s="101">
        <v>11</v>
      </c>
      <c r="Q21" s="100">
        <v>5006</v>
      </c>
      <c r="R21" s="99">
        <v>22</v>
      </c>
      <c r="S21" s="340">
        <v>2540.67</v>
      </c>
      <c r="T21" s="95">
        <v>14</v>
      </c>
      <c r="U21" s="102">
        <v>5754.58</v>
      </c>
      <c r="V21" s="103">
        <v>5</v>
      </c>
      <c r="W21" s="100">
        <v>4723.33</v>
      </c>
      <c r="X21" s="101">
        <v>12</v>
      </c>
      <c r="Y21" s="102">
        <v>3990.17</v>
      </c>
      <c r="Z21" s="4">
        <v>29</v>
      </c>
      <c r="AA21" s="100">
        <v>4919.34</v>
      </c>
      <c r="AB21" s="101">
        <v>16</v>
      </c>
      <c r="AC21" s="99">
        <v>3427.51</v>
      </c>
      <c r="AD21" s="4">
        <v>32</v>
      </c>
      <c r="AE21" s="96">
        <v>1811.27</v>
      </c>
      <c r="AF21" s="96">
        <v>9</v>
      </c>
      <c r="AG21" s="96">
        <v>5875.41</v>
      </c>
      <c r="AH21" s="96">
        <v>7</v>
      </c>
      <c r="AI21" s="96">
        <v>3332.24</v>
      </c>
      <c r="AJ21" s="96">
        <v>20</v>
      </c>
      <c r="AK21" s="96">
        <v>3241.45</v>
      </c>
      <c r="AL21" s="96">
        <v>10</v>
      </c>
      <c r="AM21" s="96">
        <v>7630</v>
      </c>
      <c r="AN21" s="96">
        <v>3</v>
      </c>
      <c r="AO21" s="96">
        <v>4855.45</v>
      </c>
      <c r="AP21" s="96">
        <v>38</v>
      </c>
      <c r="AQ21" s="96">
        <v>4380.22</v>
      </c>
      <c r="AR21" s="96">
        <v>7</v>
      </c>
      <c r="AS21" s="99">
        <v>5111</v>
      </c>
      <c r="AT21" s="4">
        <v>6</v>
      </c>
      <c r="AU21" s="99"/>
      <c r="AW21" s="100" t="s">
        <v>646</v>
      </c>
      <c r="AX21" s="100" t="s">
        <v>646</v>
      </c>
      <c r="AY21" s="100" t="s">
        <v>646</v>
      </c>
      <c r="AZ21" s="100" t="s">
        <v>646</v>
      </c>
      <c r="BA21" s="100" t="s">
        <v>646</v>
      </c>
      <c r="BB21" s="100" t="s">
        <v>646</v>
      </c>
      <c r="BC21" s="100" t="s">
        <v>646</v>
      </c>
      <c r="BD21" s="100" t="s">
        <v>646</v>
      </c>
      <c r="BE21" s="104" t="s">
        <v>646</v>
      </c>
      <c r="BF21" s="104" t="s">
        <v>646</v>
      </c>
      <c r="BG21" s="104" t="s">
        <v>646</v>
      </c>
      <c r="BH21" s="104" t="s">
        <v>646</v>
      </c>
      <c r="BI21" s="104" t="s">
        <v>646</v>
      </c>
      <c r="BJ21" s="104" t="s">
        <v>646</v>
      </c>
    </row>
    <row r="22" spans="1:62" ht="15" customHeight="1" x14ac:dyDescent="0.2">
      <c r="A22" s="4">
        <v>17</v>
      </c>
      <c r="B22" s="10" t="s">
        <v>151</v>
      </c>
      <c r="C22" s="97">
        <v>3752</v>
      </c>
      <c r="D22" s="98">
        <v>22</v>
      </c>
      <c r="E22" s="96">
        <v>1968.18</v>
      </c>
      <c r="F22" s="259">
        <v>28</v>
      </c>
      <c r="G22" s="97">
        <v>4850.97</v>
      </c>
      <c r="H22" s="98">
        <v>6</v>
      </c>
      <c r="I22" s="99">
        <v>2721.38</v>
      </c>
      <c r="J22" s="99">
        <v>7</v>
      </c>
      <c r="K22" s="99">
        <v>3026.25</v>
      </c>
      <c r="L22" s="4">
        <v>23</v>
      </c>
      <c r="M22" s="99">
        <v>1643.14</v>
      </c>
      <c r="N22" s="99">
        <v>23</v>
      </c>
      <c r="O22" s="100">
        <v>3075.33</v>
      </c>
      <c r="P22" s="101">
        <v>14</v>
      </c>
      <c r="Q22" s="100">
        <v>4976.33</v>
      </c>
      <c r="R22" s="99">
        <v>24</v>
      </c>
      <c r="S22" s="340">
        <v>2197</v>
      </c>
      <c r="T22" s="95">
        <v>30</v>
      </c>
      <c r="U22" s="102">
        <v>5143.5</v>
      </c>
      <c r="V22" s="103">
        <v>20</v>
      </c>
      <c r="W22" s="100">
        <v>4354.33</v>
      </c>
      <c r="X22" s="101">
        <v>30</v>
      </c>
      <c r="Y22" s="102">
        <v>4026.03</v>
      </c>
      <c r="Z22" s="4">
        <v>22</v>
      </c>
      <c r="AA22" s="100">
        <v>4340.99</v>
      </c>
      <c r="AB22" s="101">
        <v>37</v>
      </c>
      <c r="AC22" s="99">
        <v>3530.63</v>
      </c>
      <c r="AD22" s="4">
        <v>25</v>
      </c>
      <c r="AE22" s="96">
        <v>1291.2</v>
      </c>
      <c r="AF22" s="96">
        <v>33</v>
      </c>
      <c r="AG22" s="96">
        <v>5873.17</v>
      </c>
      <c r="AH22" s="96">
        <v>8</v>
      </c>
      <c r="AI22" s="96">
        <v>2928.74</v>
      </c>
      <c r="AJ22" s="96">
        <v>36</v>
      </c>
      <c r="AK22" s="96">
        <v>2705.69</v>
      </c>
      <c r="AL22" s="96">
        <v>25</v>
      </c>
      <c r="AM22" s="96">
        <v>7005</v>
      </c>
      <c r="AN22" s="96">
        <v>21</v>
      </c>
      <c r="AO22" s="96">
        <v>5368.79</v>
      </c>
      <c r="AP22" s="96">
        <v>20</v>
      </c>
      <c r="AQ22" s="96">
        <v>3822.04</v>
      </c>
      <c r="AR22" s="96">
        <v>29</v>
      </c>
      <c r="AS22" s="99">
        <v>4949.6000000000004</v>
      </c>
      <c r="AT22" s="4">
        <v>16</v>
      </c>
      <c r="AU22" s="99"/>
      <c r="AW22" s="100" t="s">
        <v>646</v>
      </c>
      <c r="AX22" s="100" t="s">
        <v>646</v>
      </c>
      <c r="AY22" s="100" t="s">
        <v>646</v>
      </c>
      <c r="AZ22" s="100" t="s">
        <v>646</v>
      </c>
      <c r="BA22" s="100" t="s">
        <v>646</v>
      </c>
      <c r="BB22" s="100" t="s">
        <v>646</v>
      </c>
      <c r="BC22" s="100" t="s">
        <v>646</v>
      </c>
      <c r="BD22" s="100" t="s">
        <v>646</v>
      </c>
      <c r="BE22" s="104" t="s">
        <v>646</v>
      </c>
      <c r="BF22" s="104" t="s">
        <v>646</v>
      </c>
      <c r="BG22" s="104" t="s">
        <v>646</v>
      </c>
      <c r="BH22" s="104" t="s">
        <v>646</v>
      </c>
      <c r="BI22" s="104" t="s">
        <v>646</v>
      </c>
      <c r="BJ22" s="104" t="s">
        <v>646</v>
      </c>
    </row>
    <row r="23" spans="1:62" ht="15" customHeight="1" x14ac:dyDescent="0.2">
      <c r="A23" s="4">
        <v>18</v>
      </c>
      <c r="B23" s="20" t="s">
        <v>153</v>
      </c>
      <c r="C23" s="97">
        <v>3737.21</v>
      </c>
      <c r="D23" s="98">
        <v>23</v>
      </c>
      <c r="E23" s="96">
        <v>1321.46</v>
      </c>
      <c r="F23" s="259">
        <v>40</v>
      </c>
      <c r="G23" s="97">
        <v>4250.2</v>
      </c>
      <c r="H23" s="98">
        <v>26</v>
      </c>
      <c r="I23" s="99">
        <v>1221.71</v>
      </c>
      <c r="J23" s="99">
        <v>37</v>
      </c>
      <c r="K23" s="99">
        <v>3324.39</v>
      </c>
      <c r="L23" s="4">
        <v>13</v>
      </c>
      <c r="M23" s="99">
        <v>1479.5</v>
      </c>
      <c r="N23" s="99">
        <v>32</v>
      </c>
      <c r="O23" s="100">
        <v>2704.67</v>
      </c>
      <c r="P23" s="101">
        <v>27</v>
      </c>
      <c r="Q23" s="100">
        <v>5191</v>
      </c>
      <c r="R23" s="99">
        <v>13</v>
      </c>
      <c r="S23" s="340">
        <v>2603.33</v>
      </c>
      <c r="T23" s="95">
        <v>11</v>
      </c>
      <c r="U23" s="102">
        <v>5033.8900000000003</v>
      </c>
      <c r="V23" s="103">
        <v>24</v>
      </c>
      <c r="W23" s="100">
        <v>4516</v>
      </c>
      <c r="X23" s="101">
        <v>24</v>
      </c>
      <c r="Y23" s="102">
        <v>4061.9</v>
      </c>
      <c r="Z23" s="4">
        <v>12</v>
      </c>
      <c r="AA23" s="100">
        <v>4680.6000000000004</v>
      </c>
      <c r="AB23" s="101">
        <v>30</v>
      </c>
      <c r="AC23" s="99">
        <v>3398.37</v>
      </c>
      <c r="AD23" s="4">
        <v>34</v>
      </c>
      <c r="AE23" s="96">
        <v>1912.14</v>
      </c>
      <c r="AF23" s="96">
        <v>5</v>
      </c>
      <c r="AG23" s="96">
        <v>5514.5</v>
      </c>
      <c r="AH23" s="96">
        <v>16</v>
      </c>
      <c r="AI23" s="96">
        <v>3026.25</v>
      </c>
      <c r="AJ23" s="96">
        <v>32</v>
      </c>
      <c r="AK23" s="96">
        <v>3593.39</v>
      </c>
      <c r="AL23" s="96">
        <v>2</v>
      </c>
      <c r="AM23" s="96">
        <v>7050</v>
      </c>
      <c r="AN23" s="96">
        <v>18</v>
      </c>
      <c r="AO23" s="96">
        <v>5113.24</v>
      </c>
      <c r="AP23" s="96">
        <v>26</v>
      </c>
      <c r="AQ23" s="96">
        <v>4454.1899999999996</v>
      </c>
      <c r="AR23" s="96">
        <v>5</v>
      </c>
      <c r="AS23" s="99">
        <v>4407.12</v>
      </c>
      <c r="AT23" s="4">
        <v>37</v>
      </c>
      <c r="AU23" s="99"/>
      <c r="AW23" s="100" t="s">
        <v>646</v>
      </c>
      <c r="AX23" s="100" t="s">
        <v>646</v>
      </c>
      <c r="AY23" s="100" t="s">
        <v>646</v>
      </c>
      <c r="AZ23" s="100" t="s">
        <v>646</v>
      </c>
      <c r="BA23" s="100" t="s">
        <v>646</v>
      </c>
      <c r="BB23" s="100" t="s">
        <v>646</v>
      </c>
      <c r="BC23" s="100" t="s">
        <v>646</v>
      </c>
      <c r="BD23" s="100" t="s">
        <v>646</v>
      </c>
      <c r="BE23" s="104" t="s">
        <v>646</v>
      </c>
      <c r="BF23" s="104" t="s">
        <v>646</v>
      </c>
      <c r="BG23" s="104" t="s">
        <v>646</v>
      </c>
      <c r="BH23" s="104" t="s">
        <v>646</v>
      </c>
      <c r="BI23" s="104" t="s">
        <v>646</v>
      </c>
      <c r="BJ23" s="104" t="s">
        <v>646</v>
      </c>
    </row>
    <row r="24" spans="1:62" ht="15" customHeight="1" x14ac:dyDescent="0.2">
      <c r="A24" s="4">
        <v>19</v>
      </c>
      <c r="B24" s="20" t="s">
        <v>155</v>
      </c>
      <c r="C24" s="97">
        <v>3695.43</v>
      </c>
      <c r="D24" s="98">
        <v>29</v>
      </c>
      <c r="E24" s="96">
        <v>2201.3200000000002</v>
      </c>
      <c r="F24" s="259">
        <v>24</v>
      </c>
      <c r="G24" s="97">
        <v>4651.46</v>
      </c>
      <c r="H24" s="98">
        <v>7</v>
      </c>
      <c r="I24" s="99">
        <v>1611.76</v>
      </c>
      <c r="J24" s="99">
        <v>30</v>
      </c>
      <c r="K24" s="99">
        <v>2990.38</v>
      </c>
      <c r="L24" s="4">
        <v>26</v>
      </c>
      <c r="M24" s="99">
        <v>1665.56</v>
      </c>
      <c r="N24" s="99">
        <v>21</v>
      </c>
      <c r="O24" s="100">
        <v>2817.67</v>
      </c>
      <c r="P24" s="101">
        <v>21</v>
      </c>
      <c r="Q24" s="100">
        <v>4694.33</v>
      </c>
      <c r="R24" s="99">
        <v>31</v>
      </c>
      <c r="S24" s="340">
        <v>2295</v>
      </c>
      <c r="T24" s="95">
        <v>24</v>
      </c>
      <c r="U24" s="102">
        <v>5207.84</v>
      </c>
      <c r="V24" s="103">
        <v>18</v>
      </c>
      <c r="W24" s="100">
        <v>3397.33</v>
      </c>
      <c r="X24" s="101">
        <v>43</v>
      </c>
      <c r="Y24" s="102">
        <v>3969.99</v>
      </c>
      <c r="Z24" s="4">
        <v>32</v>
      </c>
      <c r="AA24" s="100">
        <v>4334.26</v>
      </c>
      <c r="AB24" s="101">
        <v>38</v>
      </c>
      <c r="AC24" s="99">
        <v>3839.98</v>
      </c>
      <c r="AD24" s="4">
        <v>16</v>
      </c>
      <c r="AE24" s="96">
        <v>1199.29</v>
      </c>
      <c r="AF24" s="96">
        <v>38</v>
      </c>
      <c r="AG24" s="96">
        <v>6659.99</v>
      </c>
      <c r="AH24" s="96">
        <v>1</v>
      </c>
      <c r="AI24" s="96">
        <v>2434.4499999999998</v>
      </c>
      <c r="AJ24" s="96">
        <v>41</v>
      </c>
      <c r="AK24" s="96">
        <v>2559.98</v>
      </c>
      <c r="AL24" s="96">
        <v>31</v>
      </c>
      <c r="AM24" s="96">
        <v>6990</v>
      </c>
      <c r="AN24" s="96">
        <v>22</v>
      </c>
      <c r="AO24" s="96">
        <v>5709.53</v>
      </c>
      <c r="AP24" s="96">
        <v>3</v>
      </c>
      <c r="AQ24" s="96">
        <v>4510.2299999999996</v>
      </c>
      <c r="AR24" s="96">
        <v>4</v>
      </c>
      <c r="AS24" s="99">
        <v>4754.58</v>
      </c>
      <c r="AT24" s="4">
        <v>26</v>
      </c>
      <c r="AU24" s="99"/>
      <c r="AW24" s="100" t="s">
        <v>646</v>
      </c>
      <c r="AX24" s="100" t="s">
        <v>646</v>
      </c>
      <c r="AY24" s="100" t="s">
        <v>646</v>
      </c>
      <c r="AZ24" s="100" t="s">
        <v>646</v>
      </c>
      <c r="BA24" s="100" t="s">
        <v>646</v>
      </c>
      <c r="BB24" s="100" t="s">
        <v>646</v>
      </c>
      <c r="BC24" s="100" t="s">
        <v>646</v>
      </c>
      <c r="BD24" s="100" t="s">
        <v>646</v>
      </c>
      <c r="BE24" s="104" t="s">
        <v>646</v>
      </c>
      <c r="BF24" s="104" t="s">
        <v>646</v>
      </c>
      <c r="BG24" s="104" t="s">
        <v>646</v>
      </c>
      <c r="BH24" s="104" t="s">
        <v>646</v>
      </c>
      <c r="BI24" s="104" t="s">
        <v>646</v>
      </c>
      <c r="BJ24" s="104" t="s">
        <v>646</v>
      </c>
    </row>
    <row r="25" spans="1:62" ht="15" customHeight="1" x14ac:dyDescent="0.2">
      <c r="A25" s="4">
        <v>20</v>
      </c>
      <c r="B25" s="20" t="s">
        <v>156</v>
      </c>
      <c r="C25" s="97">
        <v>3792.74</v>
      </c>
      <c r="D25" s="98">
        <v>16</v>
      </c>
      <c r="E25" s="96">
        <v>2589.13</v>
      </c>
      <c r="F25" s="259">
        <v>21</v>
      </c>
      <c r="G25" s="97">
        <v>4866.66</v>
      </c>
      <c r="H25" s="98">
        <v>5</v>
      </c>
      <c r="I25" s="99">
        <v>1508.64</v>
      </c>
      <c r="J25" s="99">
        <v>32</v>
      </c>
      <c r="K25" s="99">
        <v>3086.78</v>
      </c>
      <c r="L25" s="4">
        <v>20</v>
      </c>
      <c r="M25" s="99">
        <v>1495.19</v>
      </c>
      <c r="N25" s="99">
        <v>31</v>
      </c>
      <c r="O25" s="100">
        <v>3618</v>
      </c>
      <c r="P25" s="101">
        <v>4</v>
      </c>
      <c r="Q25" s="100">
        <v>4984.33</v>
      </c>
      <c r="R25" s="99">
        <v>23</v>
      </c>
      <c r="S25" s="340">
        <v>2718.33</v>
      </c>
      <c r="T25" s="95">
        <v>7</v>
      </c>
      <c r="U25" s="102">
        <v>5002.5</v>
      </c>
      <c r="V25" s="103">
        <v>25</v>
      </c>
      <c r="W25" s="100">
        <v>4764.33</v>
      </c>
      <c r="X25" s="101">
        <v>11</v>
      </c>
      <c r="Y25" s="102">
        <v>4030.52</v>
      </c>
      <c r="Z25" s="4">
        <v>21</v>
      </c>
      <c r="AA25" s="100">
        <v>4872.26</v>
      </c>
      <c r="AB25" s="101">
        <v>18</v>
      </c>
      <c r="AC25" s="99">
        <v>3380.43</v>
      </c>
      <c r="AD25" s="4">
        <v>35</v>
      </c>
      <c r="AE25" s="96">
        <v>1849.38</v>
      </c>
      <c r="AF25" s="96">
        <v>7</v>
      </c>
      <c r="AG25" s="96">
        <v>5227.57</v>
      </c>
      <c r="AH25" s="96">
        <v>23</v>
      </c>
      <c r="AI25" s="96">
        <v>3786.18</v>
      </c>
      <c r="AJ25" s="96">
        <v>8</v>
      </c>
      <c r="AK25" s="96">
        <v>3113.68</v>
      </c>
      <c r="AL25" s="96">
        <v>14</v>
      </c>
      <c r="AM25" s="96">
        <v>6545</v>
      </c>
      <c r="AN25" s="96">
        <v>35</v>
      </c>
      <c r="AO25" s="96">
        <v>4776.99</v>
      </c>
      <c r="AP25" s="96">
        <v>39</v>
      </c>
      <c r="AQ25" s="96">
        <v>3510.45</v>
      </c>
      <c r="AR25" s="96">
        <v>38</v>
      </c>
      <c r="AS25" s="99">
        <v>5196.18</v>
      </c>
      <c r="AT25" s="4">
        <v>4</v>
      </c>
      <c r="AU25" s="99"/>
      <c r="AW25" s="100" t="s">
        <v>646</v>
      </c>
      <c r="AX25" s="100" t="s">
        <v>646</v>
      </c>
      <c r="AY25" s="100" t="s">
        <v>646</v>
      </c>
      <c r="AZ25" s="100" t="s">
        <v>646</v>
      </c>
      <c r="BA25" s="100" t="s">
        <v>646</v>
      </c>
      <c r="BB25" s="100" t="s">
        <v>646</v>
      </c>
      <c r="BC25" s="100" t="s">
        <v>646</v>
      </c>
      <c r="BD25" s="100" t="s">
        <v>646</v>
      </c>
      <c r="BE25" s="104" t="s">
        <v>646</v>
      </c>
      <c r="BF25" s="104" t="s">
        <v>646</v>
      </c>
      <c r="BG25" s="104" t="s">
        <v>646</v>
      </c>
      <c r="BH25" s="104" t="s">
        <v>646</v>
      </c>
      <c r="BI25" s="104" t="s">
        <v>646</v>
      </c>
      <c r="BJ25" s="104" t="s">
        <v>646</v>
      </c>
    </row>
    <row r="26" spans="1:62" ht="15" customHeight="1" x14ac:dyDescent="0.2">
      <c r="A26" s="4">
        <v>21</v>
      </c>
      <c r="B26" s="24" t="s">
        <v>157</v>
      </c>
      <c r="C26" s="97">
        <v>3865.58</v>
      </c>
      <c r="D26" s="98">
        <v>10</v>
      </c>
      <c r="E26" s="96">
        <v>1872.91</v>
      </c>
      <c r="F26" s="259">
        <v>29</v>
      </c>
      <c r="G26" s="97">
        <v>4608.87</v>
      </c>
      <c r="H26" s="98">
        <v>11</v>
      </c>
      <c r="I26" s="99">
        <v>1880.76</v>
      </c>
      <c r="J26" s="99">
        <v>26</v>
      </c>
      <c r="K26" s="99">
        <v>3104.71</v>
      </c>
      <c r="L26" s="4">
        <v>19</v>
      </c>
      <c r="M26" s="99">
        <v>2078.0300000000002</v>
      </c>
      <c r="N26" s="99">
        <v>4</v>
      </c>
      <c r="O26" s="100">
        <v>3656.67</v>
      </c>
      <c r="P26" s="101">
        <v>3</v>
      </c>
      <c r="Q26" s="100">
        <v>5624.33</v>
      </c>
      <c r="R26" s="99">
        <v>2</v>
      </c>
      <c r="S26" s="340">
        <v>2142</v>
      </c>
      <c r="T26" s="95">
        <v>33</v>
      </c>
      <c r="U26" s="102">
        <v>5457.79</v>
      </c>
      <c r="V26" s="103">
        <v>13</v>
      </c>
      <c r="W26" s="100">
        <v>4566.33</v>
      </c>
      <c r="X26" s="101">
        <v>20</v>
      </c>
      <c r="Y26" s="102">
        <v>4050.69</v>
      </c>
      <c r="Z26" s="4">
        <v>16</v>
      </c>
      <c r="AA26" s="100">
        <v>4895.8</v>
      </c>
      <c r="AB26" s="101">
        <v>17</v>
      </c>
      <c r="AC26" s="99">
        <v>4151.57</v>
      </c>
      <c r="AD26" s="4">
        <v>6</v>
      </c>
      <c r="AE26" s="96">
        <v>1461.57</v>
      </c>
      <c r="AF26" s="96">
        <v>26</v>
      </c>
      <c r="AG26" s="96">
        <v>5557.09</v>
      </c>
      <c r="AH26" s="96">
        <v>15</v>
      </c>
      <c r="AI26" s="96">
        <v>2585.7600000000002</v>
      </c>
      <c r="AJ26" s="96">
        <v>40</v>
      </c>
      <c r="AK26" s="96">
        <v>2284.2600000000002</v>
      </c>
      <c r="AL26" s="96">
        <v>37</v>
      </c>
      <c r="AM26" s="96">
        <v>6655</v>
      </c>
      <c r="AN26" s="96">
        <v>33</v>
      </c>
      <c r="AO26" s="96">
        <v>5503.29</v>
      </c>
      <c r="AP26" s="96">
        <v>11</v>
      </c>
      <c r="AQ26" s="96">
        <v>4209.8500000000004</v>
      </c>
      <c r="AR26" s="96">
        <v>11</v>
      </c>
      <c r="AS26" s="99">
        <v>5012.37</v>
      </c>
      <c r="AT26" s="4">
        <v>12</v>
      </c>
      <c r="AU26" s="99"/>
      <c r="AW26" s="100" t="s">
        <v>646</v>
      </c>
      <c r="AX26" s="100" t="s">
        <v>646</v>
      </c>
      <c r="AY26" s="100" t="s">
        <v>646</v>
      </c>
      <c r="AZ26" s="100" t="s">
        <v>646</v>
      </c>
      <c r="BA26" s="100" t="s">
        <v>646</v>
      </c>
      <c r="BB26" s="100" t="s">
        <v>646</v>
      </c>
      <c r="BC26" s="100" t="s">
        <v>646</v>
      </c>
      <c r="BD26" s="100" t="s">
        <v>646</v>
      </c>
      <c r="BE26" s="104" t="s">
        <v>646</v>
      </c>
      <c r="BF26" s="104" t="s">
        <v>646</v>
      </c>
      <c r="BG26" s="104" t="s">
        <v>646</v>
      </c>
      <c r="BH26" s="104" t="s">
        <v>646</v>
      </c>
      <c r="BI26" s="104" t="s">
        <v>646</v>
      </c>
      <c r="BJ26" s="104" t="s">
        <v>646</v>
      </c>
    </row>
    <row r="27" spans="1:62" ht="15" customHeight="1" x14ac:dyDescent="0.2">
      <c r="A27" s="4">
        <v>22</v>
      </c>
      <c r="B27" s="20" t="s">
        <v>160</v>
      </c>
      <c r="C27" s="97">
        <v>3768.99</v>
      </c>
      <c r="D27" s="98">
        <v>17</v>
      </c>
      <c r="E27" s="96">
        <v>2893.99</v>
      </c>
      <c r="F27" s="259">
        <v>15</v>
      </c>
      <c r="G27" s="97">
        <v>4992.1899999999996</v>
      </c>
      <c r="H27" s="98">
        <v>4</v>
      </c>
      <c r="I27" s="99">
        <v>2864.85</v>
      </c>
      <c r="J27" s="99">
        <v>4</v>
      </c>
      <c r="K27" s="99">
        <v>2772.94</v>
      </c>
      <c r="L27" s="4">
        <v>31</v>
      </c>
      <c r="M27" s="99">
        <v>1735.05</v>
      </c>
      <c r="N27" s="99">
        <v>16</v>
      </c>
      <c r="O27" s="100">
        <v>2631.33</v>
      </c>
      <c r="P27" s="101">
        <v>29</v>
      </c>
      <c r="Q27" s="100">
        <v>4698.33</v>
      </c>
      <c r="R27" s="99">
        <v>30</v>
      </c>
      <c r="S27" s="340">
        <v>2288.67</v>
      </c>
      <c r="T27" s="95">
        <v>25</v>
      </c>
      <c r="U27" s="102">
        <v>4302.43</v>
      </c>
      <c r="V27" s="103">
        <v>38</v>
      </c>
      <c r="W27" s="100">
        <v>4344.33</v>
      </c>
      <c r="X27" s="101">
        <v>31</v>
      </c>
      <c r="Y27" s="102">
        <v>4003.62</v>
      </c>
      <c r="Z27" s="4">
        <v>25</v>
      </c>
      <c r="AA27" s="100">
        <v>4808.38</v>
      </c>
      <c r="AB27" s="101">
        <v>22</v>
      </c>
      <c r="AC27" s="99">
        <v>3456.65</v>
      </c>
      <c r="AD27" s="4">
        <v>29</v>
      </c>
      <c r="AE27" s="96">
        <v>1750.74</v>
      </c>
      <c r="AF27" s="96">
        <v>15</v>
      </c>
      <c r="AG27" s="96">
        <v>5787.98</v>
      </c>
      <c r="AH27" s="96">
        <v>11</v>
      </c>
      <c r="AI27" s="96">
        <v>2948.91</v>
      </c>
      <c r="AJ27" s="96">
        <v>34</v>
      </c>
      <c r="AK27" s="96">
        <v>2900.72</v>
      </c>
      <c r="AL27" s="96">
        <v>17</v>
      </c>
      <c r="AM27" s="96">
        <v>7050</v>
      </c>
      <c r="AN27" s="96">
        <v>19</v>
      </c>
      <c r="AO27" s="96">
        <v>5041.51</v>
      </c>
      <c r="AP27" s="96">
        <v>29</v>
      </c>
      <c r="AQ27" s="96">
        <v>3627.02</v>
      </c>
      <c r="AR27" s="96">
        <v>36</v>
      </c>
      <c r="AS27" s="99">
        <v>5415.87</v>
      </c>
      <c r="AT27" s="4">
        <v>1</v>
      </c>
      <c r="AU27" s="99"/>
      <c r="AW27" s="100" t="s">
        <v>646</v>
      </c>
      <c r="AX27" s="100" t="s">
        <v>646</v>
      </c>
      <c r="AY27" s="100" t="s">
        <v>646</v>
      </c>
      <c r="AZ27" s="100" t="s">
        <v>646</v>
      </c>
      <c r="BA27" s="100" t="s">
        <v>646</v>
      </c>
      <c r="BB27" s="100" t="s">
        <v>646</v>
      </c>
      <c r="BC27" s="100" t="s">
        <v>646</v>
      </c>
      <c r="BD27" s="100" t="s">
        <v>646</v>
      </c>
      <c r="BE27" s="104" t="s">
        <v>646</v>
      </c>
      <c r="BF27" s="104" t="s">
        <v>646</v>
      </c>
      <c r="BG27" s="104" t="s">
        <v>646</v>
      </c>
      <c r="BH27" s="104" t="s">
        <v>646</v>
      </c>
      <c r="BI27" s="104" t="s">
        <v>646</v>
      </c>
      <c r="BJ27" s="104" t="s">
        <v>646</v>
      </c>
    </row>
    <row r="28" spans="1:62" ht="15" customHeight="1" x14ac:dyDescent="0.2">
      <c r="A28" s="4">
        <v>23</v>
      </c>
      <c r="B28" s="25" t="s">
        <v>162</v>
      </c>
      <c r="C28" s="97">
        <v>3607.97</v>
      </c>
      <c r="D28" s="98">
        <v>33</v>
      </c>
      <c r="E28" s="96">
        <v>2282.02</v>
      </c>
      <c r="F28" s="259">
        <v>23</v>
      </c>
      <c r="G28" s="97">
        <v>4149.33</v>
      </c>
      <c r="H28" s="98">
        <v>30</v>
      </c>
      <c r="I28" s="99">
        <v>1479.5</v>
      </c>
      <c r="J28" s="99">
        <v>33</v>
      </c>
      <c r="K28" s="99">
        <v>3239.21</v>
      </c>
      <c r="L28" s="4">
        <v>15</v>
      </c>
      <c r="M28" s="99">
        <v>1515.37</v>
      </c>
      <c r="N28" s="99">
        <v>29</v>
      </c>
      <c r="O28" s="100">
        <v>2921.67</v>
      </c>
      <c r="P28" s="101">
        <v>17</v>
      </c>
      <c r="Q28" s="100">
        <v>4595.67</v>
      </c>
      <c r="R28" s="99">
        <v>33</v>
      </c>
      <c r="S28" s="340">
        <v>2351.33</v>
      </c>
      <c r="T28" s="95">
        <v>20</v>
      </c>
      <c r="U28" s="102">
        <v>4215.2299999999996</v>
      </c>
      <c r="V28" s="103">
        <v>40</v>
      </c>
      <c r="W28" s="100">
        <v>4554.33</v>
      </c>
      <c r="X28" s="101">
        <v>21</v>
      </c>
      <c r="Y28" s="102">
        <v>3969.99</v>
      </c>
      <c r="Z28" s="4">
        <v>31</v>
      </c>
      <c r="AA28" s="100">
        <v>4690.6899999999996</v>
      </c>
      <c r="AB28" s="101">
        <v>29</v>
      </c>
      <c r="AC28" s="99">
        <v>3528.38</v>
      </c>
      <c r="AD28" s="4">
        <v>26</v>
      </c>
      <c r="AE28" s="96">
        <v>1035.6500000000001</v>
      </c>
      <c r="AF28" s="96">
        <v>44</v>
      </c>
      <c r="AG28" s="96">
        <v>5191.7</v>
      </c>
      <c r="AH28" s="96">
        <v>27</v>
      </c>
      <c r="AI28" s="96">
        <v>3318.79</v>
      </c>
      <c r="AJ28" s="96">
        <v>21</v>
      </c>
      <c r="AK28" s="96">
        <v>2860.37</v>
      </c>
      <c r="AL28" s="96">
        <v>20</v>
      </c>
      <c r="AM28" s="96">
        <v>6690</v>
      </c>
      <c r="AN28" s="96">
        <v>32</v>
      </c>
      <c r="AO28" s="96">
        <v>5420.35</v>
      </c>
      <c r="AP28" s="96">
        <v>13</v>
      </c>
      <c r="AQ28" s="96">
        <v>4158.29</v>
      </c>
      <c r="AR28" s="96">
        <v>14</v>
      </c>
      <c r="AS28" s="99">
        <v>4891.32</v>
      </c>
      <c r="AT28" s="4">
        <v>18</v>
      </c>
      <c r="AU28" s="99"/>
      <c r="AW28" s="100" t="s">
        <v>646</v>
      </c>
      <c r="AX28" s="100" t="s">
        <v>646</v>
      </c>
      <c r="AY28" s="100" t="s">
        <v>646</v>
      </c>
      <c r="AZ28" s="100" t="s">
        <v>646</v>
      </c>
      <c r="BA28" s="100" t="s">
        <v>646</v>
      </c>
      <c r="BB28" s="100" t="s">
        <v>646</v>
      </c>
      <c r="BC28" s="100" t="s">
        <v>646</v>
      </c>
      <c r="BD28" s="100" t="s">
        <v>646</v>
      </c>
      <c r="BE28" s="104" t="s">
        <v>646</v>
      </c>
      <c r="BF28" s="104" t="s">
        <v>646</v>
      </c>
      <c r="BG28" s="104" t="s">
        <v>646</v>
      </c>
      <c r="BH28" s="104" t="s">
        <v>646</v>
      </c>
      <c r="BI28" s="104" t="s">
        <v>646</v>
      </c>
      <c r="BJ28" s="104" t="s">
        <v>646</v>
      </c>
    </row>
    <row r="29" spans="1:62" ht="15" customHeight="1" x14ac:dyDescent="0.2">
      <c r="A29" s="4">
        <v>24</v>
      </c>
      <c r="B29" s="26" t="s">
        <v>13</v>
      </c>
      <c r="C29" s="97">
        <v>3601.23</v>
      </c>
      <c r="D29" s="98">
        <v>34</v>
      </c>
      <c r="E29" s="96">
        <v>2703.45</v>
      </c>
      <c r="F29" s="259">
        <v>19</v>
      </c>
      <c r="G29" s="97">
        <v>4281.58</v>
      </c>
      <c r="H29" s="98">
        <v>24</v>
      </c>
      <c r="I29" s="99">
        <v>1714.88</v>
      </c>
      <c r="J29" s="99">
        <v>29</v>
      </c>
      <c r="K29" s="99">
        <v>2710.18</v>
      </c>
      <c r="L29" s="4">
        <v>33</v>
      </c>
      <c r="M29" s="99">
        <v>1470.53</v>
      </c>
      <c r="N29" s="99">
        <v>33</v>
      </c>
      <c r="O29" s="100">
        <v>2996.67</v>
      </c>
      <c r="P29" s="101">
        <v>15</v>
      </c>
      <c r="Q29" s="100">
        <v>5024.67</v>
      </c>
      <c r="R29" s="99">
        <v>17</v>
      </c>
      <c r="S29" s="340">
        <v>2251</v>
      </c>
      <c r="T29" s="95">
        <v>27</v>
      </c>
      <c r="U29" s="102">
        <v>3964.84</v>
      </c>
      <c r="V29" s="103">
        <v>43</v>
      </c>
      <c r="W29" s="100">
        <v>4115.33</v>
      </c>
      <c r="X29" s="101">
        <v>35</v>
      </c>
      <c r="Y29" s="102">
        <v>3882.57</v>
      </c>
      <c r="Z29" s="4">
        <v>41</v>
      </c>
      <c r="AA29" s="100">
        <v>4488.9399999999996</v>
      </c>
      <c r="AB29" s="101">
        <v>34</v>
      </c>
      <c r="AC29" s="99">
        <v>3591.15</v>
      </c>
      <c r="AD29" s="4">
        <v>24</v>
      </c>
      <c r="AE29" s="96">
        <v>1488.47</v>
      </c>
      <c r="AF29" s="96">
        <v>25</v>
      </c>
      <c r="AG29" s="96">
        <v>5209.63</v>
      </c>
      <c r="AH29" s="96">
        <v>25</v>
      </c>
      <c r="AI29" s="96">
        <v>3977.84</v>
      </c>
      <c r="AJ29" s="96">
        <v>4</v>
      </c>
      <c r="AK29" s="96">
        <v>2297.71</v>
      </c>
      <c r="AL29" s="96">
        <v>36</v>
      </c>
      <c r="AM29" s="96">
        <v>6365</v>
      </c>
      <c r="AN29" s="96">
        <v>40</v>
      </c>
      <c r="AO29" s="96">
        <v>5604.17</v>
      </c>
      <c r="AP29" s="96">
        <v>10</v>
      </c>
      <c r="AQ29" s="96">
        <v>3866.88</v>
      </c>
      <c r="AR29" s="96">
        <v>27</v>
      </c>
      <c r="AS29" s="99">
        <v>4963.05</v>
      </c>
      <c r="AT29" s="4">
        <v>14</v>
      </c>
      <c r="AU29" s="99"/>
      <c r="AW29" s="100" t="s">
        <v>646</v>
      </c>
      <c r="AX29" s="100" t="s">
        <v>646</v>
      </c>
      <c r="AY29" s="100" t="s">
        <v>646</v>
      </c>
      <c r="AZ29" s="100" t="s">
        <v>646</v>
      </c>
      <c r="BA29" s="100" t="s">
        <v>646</v>
      </c>
      <c r="BB29" s="100" t="s">
        <v>646</v>
      </c>
      <c r="BC29" s="100" t="s">
        <v>646</v>
      </c>
      <c r="BD29" s="100" t="s">
        <v>646</v>
      </c>
      <c r="BE29" s="104" t="s">
        <v>646</v>
      </c>
      <c r="BF29" s="104" t="s">
        <v>646</v>
      </c>
      <c r="BG29" s="104" t="s">
        <v>646</v>
      </c>
      <c r="BH29" s="104" t="s">
        <v>646</v>
      </c>
      <c r="BI29" s="104" t="s">
        <v>646</v>
      </c>
      <c r="BJ29" s="104" t="s">
        <v>646</v>
      </c>
    </row>
    <row r="30" spans="1:62" ht="15" customHeight="1" x14ac:dyDescent="0.2">
      <c r="A30" s="4">
        <v>25</v>
      </c>
      <c r="B30" s="20" t="s">
        <v>164</v>
      </c>
      <c r="C30" s="97">
        <v>3722.71</v>
      </c>
      <c r="D30" s="98">
        <v>25</v>
      </c>
      <c r="E30" s="96">
        <v>3243.69</v>
      </c>
      <c r="F30" s="259">
        <v>6</v>
      </c>
      <c r="G30" s="97">
        <v>4555.07</v>
      </c>
      <c r="H30" s="98">
        <v>13</v>
      </c>
      <c r="I30" s="99">
        <v>2665.34</v>
      </c>
      <c r="J30" s="99">
        <v>9</v>
      </c>
      <c r="K30" s="99">
        <v>3326.63</v>
      </c>
      <c r="L30" s="4">
        <v>12</v>
      </c>
      <c r="M30" s="99">
        <v>1450.36</v>
      </c>
      <c r="N30" s="99">
        <v>35</v>
      </c>
      <c r="O30" s="100">
        <v>2906.67</v>
      </c>
      <c r="P30" s="101">
        <v>18</v>
      </c>
      <c r="Q30" s="100">
        <v>5056.33</v>
      </c>
      <c r="R30" s="99">
        <v>15</v>
      </c>
      <c r="S30" s="340">
        <v>2007.33</v>
      </c>
      <c r="T30" s="95">
        <v>37</v>
      </c>
      <c r="U30" s="102">
        <v>5698.09</v>
      </c>
      <c r="V30" s="103">
        <v>8</v>
      </c>
      <c r="W30" s="100">
        <v>4390.67</v>
      </c>
      <c r="X30" s="101">
        <v>29</v>
      </c>
      <c r="Y30" s="102">
        <v>3945.33</v>
      </c>
      <c r="Z30" s="4">
        <v>35</v>
      </c>
      <c r="AA30" s="100">
        <v>4828.55</v>
      </c>
      <c r="AB30" s="101">
        <v>21</v>
      </c>
      <c r="AC30" s="99">
        <v>3109.19</v>
      </c>
      <c r="AD30" s="4">
        <v>41</v>
      </c>
      <c r="AE30" s="96">
        <v>1120.83</v>
      </c>
      <c r="AF30" s="96">
        <v>41</v>
      </c>
      <c r="AG30" s="96">
        <v>5019.09</v>
      </c>
      <c r="AH30" s="96">
        <v>32</v>
      </c>
      <c r="AI30" s="96">
        <v>3453.29</v>
      </c>
      <c r="AJ30" s="96">
        <v>17</v>
      </c>
      <c r="AK30" s="96">
        <v>2580.16</v>
      </c>
      <c r="AL30" s="96">
        <v>29</v>
      </c>
      <c r="AM30" s="96">
        <v>7325</v>
      </c>
      <c r="AN30" s="96">
        <v>13</v>
      </c>
      <c r="AO30" s="96">
        <v>4918.22</v>
      </c>
      <c r="AP30" s="96">
        <v>33</v>
      </c>
      <c r="AQ30" s="96">
        <v>3364.74</v>
      </c>
      <c r="AR30" s="96">
        <v>42</v>
      </c>
      <c r="AS30" s="99">
        <v>4691.8100000000004</v>
      </c>
      <c r="AT30" s="4">
        <v>29</v>
      </c>
      <c r="AU30" s="105"/>
      <c r="AW30" s="100" t="s">
        <v>646</v>
      </c>
      <c r="AX30" s="100" t="s">
        <v>646</v>
      </c>
      <c r="AY30" s="100" t="s">
        <v>646</v>
      </c>
      <c r="AZ30" s="100" t="s">
        <v>646</v>
      </c>
      <c r="BA30" s="100" t="s">
        <v>646</v>
      </c>
      <c r="BB30" s="100" t="s">
        <v>646</v>
      </c>
      <c r="BC30" s="100" t="s">
        <v>646</v>
      </c>
      <c r="BD30" s="100" t="s">
        <v>646</v>
      </c>
      <c r="BE30" s="104" t="s">
        <v>646</v>
      </c>
      <c r="BF30" s="104" t="s">
        <v>646</v>
      </c>
      <c r="BG30" s="104" t="s">
        <v>646</v>
      </c>
      <c r="BH30" s="104" t="s">
        <v>646</v>
      </c>
      <c r="BI30" s="104" t="s">
        <v>646</v>
      </c>
      <c r="BJ30" s="104" t="s">
        <v>646</v>
      </c>
    </row>
    <row r="31" spans="1:62" ht="15" customHeight="1" x14ac:dyDescent="0.2">
      <c r="A31" s="4">
        <v>26</v>
      </c>
      <c r="B31" s="20" t="s">
        <v>165</v>
      </c>
      <c r="C31" s="97">
        <v>3752.16</v>
      </c>
      <c r="D31" s="98">
        <v>21</v>
      </c>
      <c r="E31" s="96">
        <v>3019.53</v>
      </c>
      <c r="F31" s="259">
        <v>11</v>
      </c>
      <c r="G31" s="97">
        <v>4064.14</v>
      </c>
      <c r="H31" s="98">
        <v>32</v>
      </c>
      <c r="I31" s="99">
        <v>1770.92</v>
      </c>
      <c r="J31" s="99">
        <v>27</v>
      </c>
      <c r="K31" s="99">
        <v>3349.05</v>
      </c>
      <c r="L31" s="4">
        <v>10</v>
      </c>
      <c r="M31" s="99">
        <v>1708.15</v>
      </c>
      <c r="N31" s="99">
        <v>18</v>
      </c>
      <c r="O31" s="100">
        <v>3217.67</v>
      </c>
      <c r="P31" s="101">
        <v>7</v>
      </c>
      <c r="Q31" s="100">
        <v>5015.33</v>
      </c>
      <c r="R31" s="99">
        <v>20</v>
      </c>
      <c r="S31" s="340">
        <v>2403.67</v>
      </c>
      <c r="T31" s="95">
        <v>19</v>
      </c>
      <c r="U31" s="102">
        <v>4541.84</v>
      </c>
      <c r="V31" s="103">
        <v>36</v>
      </c>
      <c r="W31" s="100">
        <v>4542.33</v>
      </c>
      <c r="X31" s="101">
        <v>22</v>
      </c>
      <c r="Y31" s="102">
        <v>4001.38</v>
      </c>
      <c r="Z31" s="4">
        <v>26</v>
      </c>
      <c r="AA31" s="100">
        <v>4754.58</v>
      </c>
      <c r="AB31" s="101">
        <v>25</v>
      </c>
      <c r="AC31" s="99">
        <v>3757.03</v>
      </c>
      <c r="AD31" s="4">
        <v>21</v>
      </c>
      <c r="AE31" s="96">
        <v>1544.51</v>
      </c>
      <c r="AF31" s="96">
        <v>22</v>
      </c>
      <c r="AG31" s="96">
        <v>5380</v>
      </c>
      <c r="AH31" s="96">
        <v>21</v>
      </c>
      <c r="AI31" s="96">
        <v>3301.98</v>
      </c>
      <c r="AJ31" s="96">
        <v>23</v>
      </c>
      <c r="AK31" s="96">
        <v>2589.13</v>
      </c>
      <c r="AL31" s="96">
        <v>28</v>
      </c>
      <c r="AM31" s="96">
        <v>7445</v>
      </c>
      <c r="AN31" s="96">
        <v>11</v>
      </c>
      <c r="AO31" s="96">
        <v>5339.65</v>
      </c>
      <c r="AP31" s="96">
        <v>21</v>
      </c>
      <c r="AQ31" s="96">
        <v>3896.02</v>
      </c>
      <c r="AR31" s="96">
        <v>26</v>
      </c>
      <c r="AS31" s="99">
        <v>4568.5200000000004</v>
      </c>
      <c r="AT31" s="4">
        <v>35</v>
      </c>
      <c r="AU31" s="105"/>
      <c r="AW31" s="100" t="s">
        <v>646</v>
      </c>
      <c r="AX31" s="100" t="s">
        <v>646</v>
      </c>
      <c r="AY31" s="100" t="s">
        <v>646</v>
      </c>
      <c r="AZ31" s="100" t="s">
        <v>646</v>
      </c>
      <c r="BA31" s="100" t="s">
        <v>646</v>
      </c>
      <c r="BB31" s="100" t="s">
        <v>646</v>
      </c>
      <c r="BC31" s="100" t="s">
        <v>646</v>
      </c>
      <c r="BD31" s="100" t="s">
        <v>646</v>
      </c>
      <c r="BE31" s="104" t="s">
        <v>646</v>
      </c>
      <c r="BF31" s="104" t="s">
        <v>646</v>
      </c>
      <c r="BG31" s="104" t="s">
        <v>646</v>
      </c>
      <c r="BH31" s="104" t="s">
        <v>646</v>
      </c>
      <c r="BI31" s="104" t="s">
        <v>646</v>
      </c>
      <c r="BJ31" s="104" t="s">
        <v>646</v>
      </c>
    </row>
    <row r="32" spans="1:62" ht="15" customHeight="1" x14ac:dyDescent="0.2">
      <c r="A32" s="4">
        <v>27</v>
      </c>
      <c r="B32" s="20" t="s">
        <v>166</v>
      </c>
      <c r="C32" s="97">
        <v>3925.15</v>
      </c>
      <c r="D32" s="98">
        <v>7</v>
      </c>
      <c r="E32" s="96">
        <v>3080.05</v>
      </c>
      <c r="F32" s="259">
        <v>10</v>
      </c>
      <c r="G32" s="97">
        <v>4635.7700000000004</v>
      </c>
      <c r="H32" s="98">
        <v>8</v>
      </c>
      <c r="I32" s="99">
        <v>2481.5300000000002</v>
      </c>
      <c r="J32" s="99">
        <v>14</v>
      </c>
      <c r="K32" s="99">
        <v>3362.5</v>
      </c>
      <c r="L32" s="4">
        <v>9</v>
      </c>
      <c r="M32" s="99">
        <v>1670.04</v>
      </c>
      <c r="N32" s="99">
        <v>20</v>
      </c>
      <c r="O32" s="100">
        <v>3204.33</v>
      </c>
      <c r="P32" s="101">
        <v>9</v>
      </c>
      <c r="Q32" s="100">
        <v>5082</v>
      </c>
      <c r="R32" s="99">
        <v>14</v>
      </c>
      <c r="S32" s="340">
        <v>2525.67</v>
      </c>
      <c r="T32" s="95">
        <v>15</v>
      </c>
      <c r="U32" s="102">
        <v>6117.51</v>
      </c>
      <c r="V32" s="103">
        <v>2</v>
      </c>
      <c r="W32" s="100">
        <v>4713.67</v>
      </c>
      <c r="X32" s="101">
        <v>13</v>
      </c>
      <c r="Y32" s="102">
        <v>3889.29</v>
      </c>
      <c r="Z32" s="4">
        <v>39</v>
      </c>
      <c r="AA32" s="100">
        <v>4102.25</v>
      </c>
      <c r="AB32" s="101">
        <v>42</v>
      </c>
      <c r="AC32" s="99">
        <v>3423.03</v>
      </c>
      <c r="AD32" s="4">
        <v>33</v>
      </c>
      <c r="AE32" s="96">
        <v>1795.58</v>
      </c>
      <c r="AF32" s="96">
        <v>11</v>
      </c>
      <c r="AG32" s="96">
        <v>6050.26</v>
      </c>
      <c r="AH32" s="96">
        <v>5</v>
      </c>
      <c r="AI32" s="96">
        <v>3671.85</v>
      </c>
      <c r="AJ32" s="96">
        <v>11</v>
      </c>
      <c r="AK32" s="96">
        <v>3113.68</v>
      </c>
      <c r="AL32" s="96">
        <v>15</v>
      </c>
      <c r="AM32" s="96">
        <v>6735</v>
      </c>
      <c r="AN32" s="96">
        <v>30</v>
      </c>
      <c r="AO32" s="96">
        <v>4750.09</v>
      </c>
      <c r="AP32" s="96">
        <v>40</v>
      </c>
      <c r="AQ32" s="96">
        <v>4091.04</v>
      </c>
      <c r="AR32" s="96">
        <v>15</v>
      </c>
      <c r="AS32" s="99">
        <v>4844.24</v>
      </c>
      <c r="AT32" s="4">
        <v>19</v>
      </c>
      <c r="AU32" s="99"/>
      <c r="AW32" s="100" t="s">
        <v>646</v>
      </c>
      <c r="AX32" s="100" t="s">
        <v>646</v>
      </c>
      <c r="AY32" s="100" t="s">
        <v>646</v>
      </c>
      <c r="AZ32" s="100" t="s">
        <v>646</v>
      </c>
      <c r="BA32" s="100" t="s">
        <v>646</v>
      </c>
      <c r="BB32" s="100" t="s">
        <v>646</v>
      </c>
      <c r="BC32" s="100" t="s">
        <v>646</v>
      </c>
      <c r="BD32" s="100" t="s">
        <v>646</v>
      </c>
      <c r="BE32" s="104" t="s">
        <v>646</v>
      </c>
      <c r="BF32" s="104" t="s">
        <v>646</v>
      </c>
      <c r="BG32" s="104" t="s">
        <v>646</v>
      </c>
      <c r="BH32" s="104" t="s">
        <v>646</v>
      </c>
      <c r="BI32" s="104" t="s">
        <v>646</v>
      </c>
      <c r="BJ32" s="104" t="s">
        <v>646</v>
      </c>
    </row>
    <row r="33" spans="1:62" ht="15" customHeight="1" x14ac:dyDescent="0.2">
      <c r="A33" s="4">
        <v>28</v>
      </c>
      <c r="B33" s="20" t="s">
        <v>167</v>
      </c>
      <c r="C33" s="97">
        <v>4001.44</v>
      </c>
      <c r="D33" s="98">
        <v>3</v>
      </c>
      <c r="E33" s="96">
        <v>3102.47</v>
      </c>
      <c r="F33" s="259">
        <v>9</v>
      </c>
      <c r="G33" s="97">
        <v>4474.37</v>
      </c>
      <c r="H33" s="98">
        <v>15</v>
      </c>
      <c r="I33" s="99">
        <v>2837.95</v>
      </c>
      <c r="J33" s="99">
        <v>5</v>
      </c>
      <c r="K33" s="99">
        <v>3577.7</v>
      </c>
      <c r="L33" s="4">
        <v>4</v>
      </c>
      <c r="M33" s="99">
        <v>1714.88</v>
      </c>
      <c r="N33" s="99">
        <v>17</v>
      </c>
      <c r="O33" s="100">
        <v>3250</v>
      </c>
      <c r="P33" s="101">
        <v>6</v>
      </c>
      <c r="Q33" s="100">
        <v>5234.67</v>
      </c>
      <c r="R33" s="99">
        <v>10</v>
      </c>
      <c r="S33" s="340">
        <v>2697.67</v>
      </c>
      <c r="T33" s="95">
        <v>8</v>
      </c>
      <c r="U33" s="102">
        <v>5213.4399999999996</v>
      </c>
      <c r="V33" s="103">
        <v>17</v>
      </c>
      <c r="W33" s="100">
        <v>4472.33</v>
      </c>
      <c r="X33" s="101">
        <v>27</v>
      </c>
      <c r="Y33" s="102">
        <v>4066.38</v>
      </c>
      <c r="Z33" s="4">
        <v>10</v>
      </c>
      <c r="AA33" s="100">
        <v>4754.58</v>
      </c>
      <c r="AB33" s="101">
        <v>26</v>
      </c>
      <c r="AC33" s="99">
        <v>4169.5</v>
      </c>
      <c r="AD33" s="4">
        <v>5</v>
      </c>
      <c r="AE33" s="96">
        <v>1349.48</v>
      </c>
      <c r="AF33" s="96">
        <v>31</v>
      </c>
      <c r="AG33" s="96">
        <v>6016.63</v>
      </c>
      <c r="AH33" s="96">
        <v>6</v>
      </c>
      <c r="AI33" s="96">
        <v>4166.1400000000003</v>
      </c>
      <c r="AJ33" s="96">
        <v>1</v>
      </c>
      <c r="AK33" s="96">
        <v>2748.28</v>
      </c>
      <c r="AL33" s="96">
        <v>23</v>
      </c>
      <c r="AM33" s="96">
        <v>6770</v>
      </c>
      <c r="AN33" s="96">
        <v>28</v>
      </c>
      <c r="AO33" s="96">
        <v>5637.79</v>
      </c>
      <c r="AP33" s="96">
        <v>7</v>
      </c>
      <c r="AQ33" s="96">
        <v>3920.68</v>
      </c>
      <c r="AR33" s="96">
        <v>25</v>
      </c>
      <c r="AS33" s="99">
        <v>5084.1000000000004</v>
      </c>
      <c r="AT33" s="4">
        <v>7</v>
      </c>
      <c r="AU33" s="99"/>
      <c r="AW33" s="100" t="s">
        <v>646</v>
      </c>
      <c r="AX33" s="100" t="s">
        <v>646</v>
      </c>
      <c r="AY33" s="100" t="s">
        <v>646</v>
      </c>
      <c r="AZ33" s="100" t="s">
        <v>646</v>
      </c>
      <c r="BA33" s="100" t="s">
        <v>646</v>
      </c>
      <c r="BB33" s="100" t="s">
        <v>646</v>
      </c>
      <c r="BC33" s="100" t="s">
        <v>646</v>
      </c>
      <c r="BD33" s="100" t="s">
        <v>646</v>
      </c>
      <c r="BE33" s="104" t="s">
        <v>646</v>
      </c>
      <c r="BF33" s="104" t="s">
        <v>646</v>
      </c>
      <c r="BG33" s="104" t="s">
        <v>646</v>
      </c>
      <c r="BH33" s="104" t="s">
        <v>646</v>
      </c>
      <c r="BI33" s="104" t="s">
        <v>646</v>
      </c>
      <c r="BJ33" s="104" t="s">
        <v>646</v>
      </c>
    </row>
    <row r="34" spans="1:62" ht="15" customHeight="1" x14ac:dyDescent="0.2">
      <c r="A34" s="4">
        <v>29</v>
      </c>
      <c r="B34" s="20" t="s">
        <v>168</v>
      </c>
      <c r="C34" s="97">
        <v>3692.22</v>
      </c>
      <c r="D34" s="98">
        <v>30</v>
      </c>
      <c r="E34" s="96">
        <v>1470.53</v>
      </c>
      <c r="F34" s="259">
        <v>36</v>
      </c>
      <c r="G34" s="97">
        <v>4456.43</v>
      </c>
      <c r="H34" s="98">
        <v>17</v>
      </c>
      <c r="I34" s="99">
        <v>1472.78</v>
      </c>
      <c r="J34" s="99">
        <v>34</v>
      </c>
      <c r="K34" s="99">
        <v>2618.27</v>
      </c>
      <c r="L34" s="4">
        <v>36</v>
      </c>
      <c r="M34" s="99">
        <v>1800.06</v>
      </c>
      <c r="N34" s="99">
        <v>11</v>
      </c>
      <c r="O34" s="100">
        <v>2763.33</v>
      </c>
      <c r="P34" s="101">
        <v>24</v>
      </c>
      <c r="Q34" s="100">
        <v>4901</v>
      </c>
      <c r="R34" s="99">
        <v>26</v>
      </c>
      <c r="S34" s="340">
        <v>2447.33</v>
      </c>
      <c r="T34" s="95">
        <v>18</v>
      </c>
      <c r="U34" s="102">
        <v>5175.34</v>
      </c>
      <c r="V34" s="103">
        <v>19</v>
      </c>
      <c r="W34" s="100">
        <v>4528</v>
      </c>
      <c r="X34" s="101">
        <v>23</v>
      </c>
      <c r="Y34" s="102">
        <v>4113.46</v>
      </c>
      <c r="Z34" s="4">
        <v>5</v>
      </c>
      <c r="AA34" s="100">
        <v>4573</v>
      </c>
      <c r="AB34" s="101">
        <v>32</v>
      </c>
      <c r="AC34" s="99">
        <v>3445.44</v>
      </c>
      <c r="AD34" s="4">
        <v>30</v>
      </c>
      <c r="AE34" s="96">
        <v>1811.27</v>
      </c>
      <c r="AF34" s="96">
        <v>10</v>
      </c>
      <c r="AG34" s="96">
        <v>6104.06</v>
      </c>
      <c r="AH34" s="96">
        <v>4</v>
      </c>
      <c r="AI34" s="96">
        <v>3426.39</v>
      </c>
      <c r="AJ34" s="96">
        <v>18</v>
      </c>
      <c r="AK34" s="96">
        <v>2741.56</v>
      </c>
      <c r="AL34" s="96">
        <v>24</v>
      </c>
      <c r="AM34" s="96">
        <v>7570</v>
      </c>
      <c r="AN34" s="96">
        <v>7</v>
      </c>
      <c r="AO34" s="96">
        <v>5400.18</v>
      </c>
      <c r="AP34" s="96">
        <v>17</v>
      </c>
      <c r="AQ34" s="96">
        <v>3653.92</v>
      </c>
      <c r="AR34" s="96">
        <v>34</v>
      </c>
      <c r="AS34" s="99">
        <v>4561.79</v>
      </c>
      <c r="AT34" s="4">
        <v>36</v>
      </c>
      <c r="AU34" s="99"/>
      <c r="AW34" s="100" t="s">
        <v>646</v>
      </c>
      <c r="AX34" s="100" t="s">
        <v>646</v>
      </c>
      <c r="AY34" s="100" t="s">
        <v>646</v>
      </c>
      <c r="AZ34" s="100" t="s">
        <v>646</v>
      </c>
      <c r="BA34" s="100" t="s">
        <v>646</v>
      </c>
      <c r="BB34" s="100" t="s">
        <v>646</v>
      </c>
      <c r="BC34" s="100" t="s">
        <v>646</v>
      </c>
      <c r="BD34" s="100" t="s">
        <v>646</v>
      </c>
      <c r="BE34" s="104" t="s">
        <v>646</v>
      </c>
      <c r="BF34" s="104" t="s">
        <v>646</v>
      </c>
      <c r="BG34" s="104" t="s">
        <v>646</v>
      </c>
      <c r="BH34" s="104" t="s">
        <v>646</v>
      </c>
      <c r="BI34" s="104" t="s">
        <v>646</v>
      </c>
      <c r="BJ34" s="104" t="s">
        <v>646</v>
      </c>
    </row>
    <row r="35" spans="1:62" ht="15" customHeight="1" x14ac:dyDescent="0.2">
      <c r="A35" s="4">
        <v>30</v>
      </c>
      <c r="B35" s="20" t="s">
        <v>169</v>
      </c>
      <c r="C35" s="97">
        <v>3722.06</v>
      </c>
      <c r="D35" s="98">
        <v>26</v>
      </c>
      <c r="E35" s="96">
        <v>2752.77</v>
      </c>
      <c r="F35" s="259">
        <v>17</v>
      </c>
      <c r="G35" s="97">
        <v>4635.7700000000004</v>
      </c>
      <c r="H35" s="98">
        <v>9</v>
      </c>
      <c r="I35" s="99">
        <v>2037.68</v>
      </c>
      <c r="J35" s="99">
        <v>21</v>
      </c>
      <c r="K35" s="99">
        <v>2324.61</v>
      </c>
      <c r="L35" s="4">
        <v>41</v>
      </c>
      <c r="M35" s="99">
        <v>1396.56</v>
      </c>
      <c r="N35" s="99">
        <v>38</v>
      </c>
      <c r="O35" s="100">
        <v>2761.67</v>
      </c>
      <c r="P35" s="101">
        <v>25</v>
      </c>
      <c r="Q35" s="100">
        <v>5626</v>
      </c>
      <c r="R35" s="99">
        <v>1</v>
      </c>
      <c r="S35" s="340">
        <v>2237</v>
      </c>
      <c r="T35" s="95">
        <v>28</v>
      </c>
      <c r="U35" s="102">
        <v>4817.57</v>
      </c>
      <c r="V35" s="103">
        <v>29</v>
      </c>
      <c r="W35" s="100">
        <v>4653.33</v>
      </c>
      <c r="X35" s="101">
        <v>14</v>
      </c>
      <c r="Y35" s="102">
        <v>3911.71</v>
      </c>
      <c r="Z35" s="4">
        <v>37</v>
      </c>
      <c r="AA35" s="100">
        <v>4727.68</v>
      </c>
      <c r="AB35" s="101">
        <v>27</v>
      </c>
      <c r="AC35" s="99">
        <v>4386.9399999999996</v>
      </c>
      <c r="AD35" s="4">
        <v>3</v>
      </c>
      <c r="AE35" s="96">
        <v>1495.19</v>
      </c>
      <c r="AF35" s="96">
        <v>23</v>
      </c>
      <c r="AG35" s="96">
        <v>5211.88</v>
      </c>
      <c r="AH35" s="96">
        <v>24</v>
      </c>
      <c r="AI35" s="96">
        <v>3073.33</v>
      </c>
      <c r="AJ35" s="96">
        <v>30</v>
      </c>
      <c r="AK35" s="96">
        <v>2573.4299999999998</v>
      </c>
      <c r="AL35" s="96">
        <v>30</v>
      </c>
      <c r="AM35" s="96">
        <v>5815</v>
      </c>
      <c r="AN35" s="96">
        <v>42</v>
      </c>
      <c r="AO35" s="96">
        <v>5826.09</v>
      </c>
      <c r="AP35" s="96">
        <v>2</v>
      </c>
      <c r="AQ35" s="96">
        <v>3449.93</v>
      </c>
      <c r="AR35" s="96">
        <v>40</v>
      </c>
      <c r="AS35" s="99">
        <v>5265.68</v>
      </c>
      <c r="AT35" s="4">
        <v>3</v>
      </c>
      <c r="AU35" s="99"/>
      <c r="AW35" s="100" t="s">
        <v>646</v>
      </c>
      <c r="AX35" s="100" t="s">
        <v>646</v>
      </c>
      <c r="AY35" s="100" t="s">
        <v>646</v>
      </c>
      <c r="AZ35" s="100" t="s">
        <v>646</v>
      </c>
      <c r="BA35" s="100" t="s">
        <v>646</v>
      </c>
      <c r="BB35" s="100" t="s">
        <v>646</v>
      </c>
      <c r="BC35" s="100" t="s">
        <v>646</v>
      </c>
      <c r="BD35" s="100" t="s">
        <v>646</v>
      </c>
      <c r="BE35" s="104" t="s">
        <v>646</v>
      </c>
      <c r="BF35" s="104" t="s">
        <v>646</v>
      </c>
      <c r="BG35" s="104" t="s">
        <v>646</v>
      </c>
      <c r="BH35" s="104" t="s">
        <v>646</v>
      </c>
      <c r="BI35" s="104" t="s">
        <v>646</v>
      </c>
      <c r="BJ35" s="104" t="s">
        <v>646</v>
      </c>
    </row>
    <row r="36" spans="1:62" ht="15" customHeight="1" x14ac:dyDescent="0.2">
      <c r="A36" s="4">
        <v>31</v>
      </c>
      <c r="B36" s="5" t="s">
        <v>172</v>
      </c>
      <c r="C36" s="97">
        <v>3799.67</v>
      </c>
      <c r="D36" s="98">
        <v>15</v>
      </c>
      <c r="E36" s="96">
        <v>2169.9299999999998</v>
      </c>
      <c r="F36" s="259">
        <v>26</v>
      </c>
      <c r="G36" s="97">
        <v>3721.17</v>
      </c>
      <c r="H36" s="98">
        <v>37</v>
      </c>
      <c r="I36" s="99">
        <v>1768.68</v>
      </c>
      <c r="J36" s="99">
        <v>28</v>
      </c>
      <c r="K36" s="99">
        <v>3470.1</v>
      </c>
      <c r="L36" s="4">
        <v>6</v>
      </c>
      <c r="M36" s="99">
        <v>1607.28</v>
      </c>
      <c r="N36" s="99">
        <v>25</v>
      </c>
      <c r="O36" s="100">
        <v>2817.33</v>
      </c>
      <c r="P36" s="101">
        <v>22</v>
      </c>
      <c r="Q36" s="100">
        <v>5042</v>
      </c>
      <c r="R36" s="99">
        <v>16</v>
      </c>
      <c r="S36" s="340">
        <v>2330.33</v>
      </c>
      <c r="T36" s="95">
        <v>23</v>
      </c>
      <c r="U36" s="102">
        <v>5498.36</v>
      </c>
      <c r="V36" s="103">
        <v>12</v>
      </c>
      <c r="W36" s="100">
        <v>4576</v>
      </c>
      <c r="X36" s="101">
        <v>19</v>
      </c>
      <c r="Y36" s="102">
        <v>3958.78</v>
      </c>
      <c r="Z36" s="4">
        <v>34</v>
      </c>
      <c r="AA36" s="100">
        <v>4435.1400000000003</v>
      </c>
      <c r="AB36" s="101">
        <v>35</v>
      </c>
      <c r="AC36" s="99">
        <v>3611.33</v>
      </c>
      <c r="AD36" s="4">
        <v>22</v>
      </c>
      <c r="AE36" s="96">
        <v>1788.85</v>
      </c>
      <c r="AF36" s="96">
        <v>12</v>
      </c>
      <c r="AG36" s="96">
        <v>5561.58</v>
      </c>
      <c r="AH36" s="96">
        <v>14</v>
      </c>
      <c r="AI36" s="96">
        <v>4088.8</v>
      </c>
      <c r="AJ36" s="96">
        <v>3</v>
      </c>
      <c r="AK36" s="96">
        <v>3326.63</v>
      </c>
      <c r="AL36" s="96">
        <v>8</v>
      </c>
      <c r="AM36" s="96">
        <v>7050</v>
      </c>
      <c r="AN36" s="96">
        <v>20</v>
      </c>
      <c r="AO36" s="96">
        <v>5662.45</v>
      </c>
      <c r="AP36" s="96">
        <v>6</v>
      </c>
      <c r="AQ36" s="96">
        <v>4050.69</v>
      </c>
      <c r="AR36" s="96">
        <v>17</v>
      </c>
      <c r="AS36" s="99">
        <v>4649.22</v>
      </c>
      <c r="AT36" s="4">
        <v>31</v>
      </c>
      <c r="AU36" s="99"/>
      <c r="AW36" s="100" t="s">
        <v>646</v>
      </c>
      <c r="AX36" s="100" t="s">
        <v>646</v>
      </c>
      <c r="AY36" s="100" t="s">
        <v>646</v>
      </c>
      <c r="AZ36" s="100" t="s">
        <v>646</v>
      </c>
      <c r="BA36" s="100" t="s">
        <v>646</v>
      </c>
      <c r="BB36" s="100" t="s">
        <v>646</v>
      </c>
      <c r="BC36" s="100" t="s">
        <v>646</v>
      </c>
      <c r="BD36" s="100" t="s">
        <v>646</v>
      </c>
      <c r="BE36" s="104" t="s">
        <v>646</v>
      </c>
      <c r="BF36" s="104" t="s">
        <v>646</v>
      </c>
      <c r="BG36" s="104" t="s">
        <v>646</v>
      </c>
      <c r="BH36" s="104" t="s">
        <v>646</v>
      </c>
      <c r="BI36" s="104" t="s">
        <v>646</v>
      </c>
      <c r="BJ36" s="104" t="s">
        <v>646</v>
      </c>
    </row>
    <row r="37" spans="1:62" ht="15" customHeight="1" x14ac:dyDescent="0.2">
      <c r="A37" s="4">
        <v>32</v>
      </c>
      <c r="B37" s="5" t="s">
        <v>174</v>
      </c>
      <c r="C37" s="97">
        <v>3649.92</v>
      </c>
      <c r="D37" s="98">
        <v>31</v>
      </c>
      <c r="E37" s="96">
        <v>1416.73</v>
      </c>
      <c r="F37" s="259">
        <v>37</v>
      </c>
      <c r="G37" s="97">
        <v>3891.53</v>
      </c>
      <c r="H37" s="98">
        <v>34</v>
      </c>
      <c r="I37" s="99">
        <v>1954.73</v>
      </c>
      <c r="J37" s="99">
        <v>23</v>
      </c>
      <c r="K37" s="99">
        <v>3198.86</v>
      </c>
      <c r="L37" s="4">
        <v>17</v>
      </c>
      <c r="M37" s="99">
        <v>1945.77</v>
      </c>
      <c r="N37" s="99">
        <v>8</v>
      </c>
      <c r="O37" s="100">
        <v>2261.67</v>
      </c>
      <c r="P37" s="101">
        <v>43</v>
      </c>
      <c r="Q37" s="100">
        <v>4318</v>
      </c>
      <c r="R37" s="99">
        <v>38</v>
      </c>
      <c r="S37" s="340">
        <v>2195.67</v>
      </c>
      <c r="T37" s="95">
        <v>31</v>
      </c>
      <c r="U37" s="102">
        <v>5410.71</v>
      </c>
      <c r="V37" s="103">
        <v>15</v>
      </c>
      <c r="W37" s="100">
        <v>5034.33</v>
      </c>
      <c r="X37" s="101">
        <v>8</v>
      </c>
      <c r="Y37" s="102">
        <v>4084.32</v>
      </c>
      <c r="Z37" s="4">
        <v>9</v>
      </c>
      <c r="AA37" s="100">
        <v>4838.6400000000003</v>
      </c>
      <c r="AB37" s="101">
        <v>19</v>
      </c>
      <c r="AC37" s="99">
        <v>4113.46</v>
      </c>
      <c r="AD37" s="4">
        <v>7</v>
      </c>
      <c r="AE37" s="96">
        <v>1618.48</v>
      </c>
      <c r="AF37" s="96">
        <v>20</v>
      </c>
      <c r="AG37" s="96">
        <v>5436.04</v>
      </c>
      <c r="AH37" s="96">
        <v>20</v>
      </c>
      <c r="AI37" s="96">
        <v>2135.19</v>
      </c>
      <c r="AJ37" s="96">
        <v>44</v>
      </c>
      <c r="AK37" s="96">
        <v>3452.17</v>
      </c>
      <c r="AL37" s="96">
        <v>5</v>
      </c>
      <c r="AM37" s="96">
        <v>6070</v>
      </c>
      <c r="AN37" s="96">
        <v>41</v>
      </c>
      <c r="AO37" s="96">
        <v>5404.66</v>
      </c>
      <c r="AP37" s="96">
        <v>15</v>
      </c>
      <c r="AQ37" s="96">
        <v>4200.88</v>
      </c>
      <c r="AR37" s="96">
        <v>12</v>
      </c>
      <c r="AS37" s="99">
        <v>4364.53</v>
      </c>
      <c r="AT37" s="4">
        <v>40</v>
      </c>
      <c r="AU37" s="106"/>
      <c r="AW37" s="100" t="s">
        <v>646</v>
      </c>
      <c r="AX37" s="100" t="s">
        <v>646</v>
      </c>
      <c r="AY37" s="100" t="s">
        <v>646</v>
      </c>
      <c r="AZ37" s="100" t="s">
        <v>646</v>
      </c>
      <c r="BA37" s="100" t="s">
        <v>646</v>
      </c>
      <c r="BB37" s="100" t="s">
        <v>646</v>
      </c>
      <c r="BC37" s="100" t="s">
        <v>646</v>
      </c>
      <c r="BD37" s="100" t="s">
        <v>646</v>
      </c>
      <c r="BE37" s="104" t="s">
        <v>646</v>
      </c>
      <c r="BF37" s="104" t="s">
        <v>646</v>
      </c>
      <c r="BG37" s="104" t="s">
        <v>646</v>
      </c>
      <c r="BH37" s="104" t="s">
        <v>646</v>
      </c>
      <c r="BI37" s="104" t="s">
        <v>646</v>
      </c>
      <c r="BJ37" s="104" t="s">
        <v>646</v>
      </c>
    </row>
    <row r="38" spans="1:62" ht="15" customHeight="1" x14ac:dyDescent="0.2">
      <c r="A38" s="4">
        <v>33</v>
      </c>
      <c r="B38" s="5" t="s">
        <v>176</v>
      </c>
      <c r="C38" s="97">
        <v>3925.38</v>
      </c>
      <c r="D38" s="98">
        <v>6</v>
      </c>
      <c r="E38" s="96">
        <v>2676.55</v>
      </c>
      <c r="F38" s="259">
        <v>20</v>
      </c>
      <c r="G38" s="97">
        <v>4436.26</v>
      </c>
      <c r="H38" s="98">
        <v>18</v>
      </c>
      <c r="I38" s="99">
        <v>2302.19</v>
      </c>
      <c r="J38" s="99">
        <v>17</v>
      </c>
      <c r="K38" s="99">
        <v>2663.1</v>
      </c>
      <c r="L38" s="4">
        <v>34</v>
      </c>
      <c r="M38" s="99">
        <v>1674.53</v>
      </c>
      <c r="N38" s="99">
        <v>19</v>
      </c>
      <c r="O38" s="100">
        <v>3704.33</v>
      </c>
      <c r="P38" s="101">
        <v>2</v>
      </c>
      <c r="Q38" s="100">
        <v>5561.33</v>
      </c>
      <c r="R38" s="99">
        <v>3</v>
      </c>
      <c r="S38" s="340">
        <v>2019.33</v>
      </c>
      <c r="T38" s="95">
        <v>35</v>
      </c>
      <c r="U38" s="102">
        <v>4852.76</v>
      </c>
      <c r="V38" s="103">
        <v>27</v>
      </c>
      <c r="W38" s="100">
        <v>4477.67</v>
      </c>
      <c r="X38" s="101">
        <v>26</v>
      </c>
      <c r="Y38" s="102">
        <v>4059.66</v>
      </c>
      <c r="Z38" s="4">
        <v>13</v>
      </c>
      <c r="AA38" s="100">
        <v>5991.98</v>
      </c>
      <c r="AB38" s="101">
        <v>5</v>
      </c>
      <c r="AC38" s="99">
        <v>3826.53</v>
      </c>
      <c r="AD38" s="4">
        <v>17</v>
      </c>
      <c r="AE38" s="96">
        <v>1779.88</v>
      </c>
      <c r="AF38" s="96">
        <v>13</v>
      </c>
      <c r="AG38" s="96">
        <v>5084.1000000000004</v>
      </c>
      <c r="AH38" s="96">
        <v>30</v>
      </c>
      <c r="AI38" s="96">
        <v>3264.99</v>
      </c>
      <c r="AJ38" s="96">
        <v>26</v>
      </c>
      <c r="AK38" s="96">
        <v>2837.95</v>
      </c>
      <c r="AL38" s="96">
        <v>21</v>
      </c>
      <c r="AM38" s="96">
        <v>6730</v>
      </c>
      <c r="AN38" s="96">
        <v>31</v>
      </c>
      <c r="AO38" s="96">
        <v>5944.9</v>
      </c>
      <c r="AP38" s="96">
        <v>1</v>
      </c>
      <c r="AQ38" s="96">
        <v>4898.04</v>
      </c>
      <c r="AR38" s="96">
        <v>1</v>
      </c>
      <c r="AS38" s="99">
        <v>5050.4799999999996</v>
      </c>
      <c r="AT38" s="4">
        <v>11</v>
      </c>
      <c r="AU38" s="99"/>
      <c r="AW38" s="100" t="s">
        <v>646</v>
      </c>
      <c r="AX38" s="100" t="s">
        <v>646</v>
      </c>
      <c r="AY38" s="100" t="s">
        <v>646</v>
      </c>
      <c r="AZ38" s="100" t="s">
        <v>646</v>
      </c>
      <c r="BA38" s="100" t="s">
        <v>646</v>
      </c>
      <c r="BB38" s="100" t="s">
        <v>646</v>
      </c>
      <c r="BC38" s="100" t="s">
        <v>646</v>
      </c>
      <c r="BD38" s="100" t="s">
        <v>646</v>
      </c>
      <c r="BE38" s="104" t="s">
        <v>646</v>
      </c>
      <c r="BF38" s="104" t="s">
        <v>646</v>
      </c>
      <c r="BG38" s="104" t="s">
        <v>646</v>
      </c>
      <c r="BH38" s="104" t="s">
        <v>646</v>
      </c>
      <c r="BI38" s="104" t="s">
        <v>646</v>
      </c>
      <c r="BJ38" s="104" t="s">
        <v>646</v>
      </c>
    </row>
    <row r="39" spans="1:62" ht="15" customHeight="1" x14ac:dyDescent="0.2">
      <c r="A39" s="4">
        <v>34</v>
      </c>
      <c r="B39" s="5" t="s">
        <v>177</v>
      </c>
      <c r="C39" s="97">
        <v>4117.22</v>
      </c>
      <c r="D39" s="98">
        <v>1</v>
      </c>
      <c r="E39" s="96">
        <v>3322.15</v>
      </c>
      <c r="F39" s="259">
        <v>4</v>
      </c>
      <c r="G39" s="97">
        <v>5086.34</v>
      </c>
      <c r="H39" s="98">
        <v>1</v>
      </c>
      <c r="I39" s="99">
        <v>2750.53</v>
      </c>
      <c r="J39" s="99">
        <v>6</v>
      </c>
      <c r="K39" s="99">
        <v>3219.03</v>
      </c>
      <c r="L39" s="4">
        <v>16</v>
      </c>
      <c r="M39" s="99">
        <v>1658.83</v>
      </c>
      <c r="N39" s="99">
        <v>22</v>
      </c>
      <c r="O39" s="100">
        <v>2963.67</v>
      </c>
      <c r="P39" s="101">
        <v>16</v>
      </c>
      <c r="Q39" s="100">
        <v>5008.67</v>
      </c>
      <c r="R39" s="99">
        <v>21</v>
      </c>
      <c r="S39" s="340">
        <v>2504.33</v>
      </c>
      <c r="T39" s="95">
        <v>16</v>
      </c>
      <c r="U39" s="102">
        <v>5124</v>
      </c>
      <c r="V39" s="103">
        <v>21</v>
      </c>
      <c r="W39" s="100">
        <v>5444.33</v>
      </c>
      <c r="X39" s="101">
        <v>3</v>
      </c>
      <c r="Y39" s="102">
        <v>4086.56</v>
      </c>
      <c r="Z39" s="4">
        <v>8</v>
      </c>
      <c r="AA39" s="100">
        <v>5575.03</v>
      </c>
      <c r="AB39" s="101">
        <v>8</v>
      </c>
      <c r="AC39" s="99">
        <v>3987.93</v>
      </c>
      <c r="AD39" s="4">
        <v>12</v>
      </c>
      <c r="AE39" s="96">
        <v>1874.03</v>
      </c>
      <c r="AF39" s="96">
        <v>6</v>
      </c>
      <c r="AG39" s="96">
        <v>6124.23</v>
      </c>
      <c r="AH39" s="96">
        <v>3</v>
      </c>
      <c r="AI39" s="96">
        <v>3550.8</v>
      </c>
      <c r="AJ39" s="96">
        <v>14</v>
      </c>
      <c r="AK39" s="96">
        <v>3676.33</v>
      </c>
      <c r="AL39" s="96">
        <v>1</v>
      </c>
      <c r="AM39" s="96">
        <v>7315</v>
      </c>
      <c r="AN39" s="96">
        <v>14</v>
      </c>
      <c r="AO39" s="96">
        <v>5617.62</v>
      </c>
      <c r="AP39" s="96">
        <v>9</v>
      </c>
      <c r="AQ39" s="96">
        <v>4169.5</v>
      </c>
      <c r="AR39" s="96">
        <v>13</v>
      </c>
      <c r="AS39" s="99">
        <v>4765.78</v>
      </c>
      <c r="AT39" s="4">
        <v>24</v>
      </c>
      <c r="AU39" s="99"/>
      <c r="AW39" s="100" t="s">
        <v>646</v>
      </c>
      <c r="AX39" s="100" t="s">
        <v>646</v>
      </c>
      <c r="AY39" s="100" t="s">
        <v>646</v>
      </c>
      <c r="AZ39" s="100" t="s">
        <v>646</v>
      </c>
      <c r="BA39" s="100" t="s">
        <v>646</v>
      </c>
      <c r="BB39" s="100" t="s">
        <v>646</v>
      </c>
      <c r="BC39" s="100" t="s">
        <v>646</v>
      </c>
      <c r="BD39" s="100" t="s">
        <v>646</v>
      </c>
      <c r="BE39" s="104" t="s">
        <v>646</v>
      </c>
      <c r="BF39" s="104" t="s">
        <v>646</v>
      </c>
      <c r="BG39" s="104" t="s">
        <v>646</v>
      </c>
      <c r="BH39" s="104" t="s">
        <v>646</v>
      </c>
      <c r="BI39" s="104" t="s">
        <v>646</v>
      </c>
      <c r="BJ39" s="104" t="s">
        <v>646</v>
      </c>
    </row>
    <row r="40" spans="1:62" ht="15" customHeight="1" x14ac:dyDescent="0.2">
      <c r="A40" s="4">
        <v>35</v>
      </c>
      <c r="B40" s="5" t="s">
        <v>179</v>
      </c>
      <c r="C40" s="97">
        <v>3767.69</v>
      </c>
      <c r="D40" s="98">
        <v>18</v>
      </c>
      <c r="E40" s="96">
        <v>2721.38</v>
      </c>
      <c r="F40" s="259">
        <v>18</v>
      </c>
      <c r="G40" s="97">
        <v>4615.59</v>
      </c>
      <c r="H40" s="98">
        <v>10</v>
      </c>
      <c r="I40" s="99">
        <v>2438.9299999999998</v>
      </c>
      <c r="J40" s="99">
        <v>16</v>
      </c>
      <c r="K40" s="99">
        <v>3384.92</v>
      </c>
      <c r="L40" s="4">
        <v>8</v>
      </c>
      <c r="M40" s="99">
        <v>1739.53</v>
      </c>
      <c r="N40" s="99">
        <v>15</v>
      </c>
      <c r="O40" s="100">
        <v>2884.67</v>
      </c>
      <c r="P40" s="101">
        <v>20</v>
      </c>
      <c r="Q40" s="100">
        <v>5021.67</v>
      </c>
      <c r="R40" s="99">
        <v>18</v>
      </c>
      <c r="S40" s="340">
        <v>2574.33</v>
      </c>
      <c r="T40" s="95">
        <v>13</v>
      </c>
      <c r="U40" s="102">
        <v>5433.58</v>
      </c>
      <c r="V40" s="103">
        <v>14</v>
      </c>
      <c r="W40" s="100">
        <v>5068</v>
      </c>
      <c r="X40" s="101">
        <v>7</v>
      </c>
      <c r="Y40" s="102">
        <v>4057.42</v>
      </c>
      <c r="Z40" s="4">
        <v>15</v>
      </c>
      <c r="AA40" s="100">
        <v>4334.26</v>
      </c>
      <c r="AB40" s="101">
        <v>39</v>
      </c>
      <c r="AC40" s="99">
        <v>3826.53</v>
      </c>
      <c r="AD40" s="4">
        <v>18</v>
      </c>
      <c r="AE40" s="96">
        <v>1223.95</v>
      </c>
      <c r="AF40" s="96">
        <v>36</v>
      </c>
      <c r="AG40" s="96">
        <v>4913.7299999999996</v>
      </c>
      <c r="AH40" s="96">
        <v>35</v>
      </c>
      <c r="AI40" s="96">
        <v>3026.25</v>
      </c>
      <c r="AJ40" s="96">
        <v>33</v>
      </c>
      <c r="AK40" s="96">
        <v>2869.33</v>
      </c>
      <c r="AL40" s="96">
        <v>19</v>
      </c>
      <c r="AM40" s="96">
        <v>7505</v>
      </c>
      <c r="AN40" s="96">
        <v>9</v>
      </c>
      <c r="AO40" s="96">
        <v>4898.04</v>
      </c>
      <c r="AP40" s="96">
        <v>35</v>
      </c>
      <c r="AQ40" s="96">
        <v>3781.69</v>
      </c>
      <c r="AR40" s="96">
        <v>31</v>
      </c>
      <c r="AS40" s="99">
        <v>3990.17</v>
      </c>
      <c r="AT40" s="4">
        <v>43</v>
      </c>
      <c r="AU40" s="99"/>
      <c r="AW40" s="100" t="s">
        <v>646</v>
      </c>
      <c r="AX40" s="100" t="s">
        <v>646</v>
      </c>
      <c r="AY40" s="100" t="s">
        <v>646</v>
      </c>
      <c r="AZ40" s="100" t="s">
        <v>646</v>
      </c>
      <c r="BA40" s="100" t="s">
        <v>646</v>
      </c>
      <c r="BB40" s="100" t="s">
        <v>646</v>
      </c>
      <c r="BC40" s="100" t="s">
        <v>646</v>
      </c>
      <c r="BD40" s="100" t="s">
        <v>646</v>
      </c>
      <c r="BE40" s="104" t="s">
        <v>646</v>
      </c>
      <c r="BF40" s="104" t="s">
        <v>646</v>
      </c>
      <c r="BG40" s="104" t="s">
        <v>646</v>
      </c>
      <c r="BH40" s="104" t="s">
        <v>646</v>
      </c>
      <c r="BI40" s="104" t="s">
        <v>646</v>
      </c>
      <c r="BJ40" s="104" t="s">
        <v>646</v>
      </c>
    </row>
    <row r="41" spans="1:62" ht="15" customHeight="1" x14ac:dyDescent="0.2">
      <c r="A41" s="4">
        <v>36</v>
      </c>
      <c r="B41" s="5" t="s">
        <v>181</v>
      </c>
      <c r="C41" s="97">
        <v>3609.32</v>
      </c>
      <c r="D41" s="98">
        <v>32</v>
      </c>
      <c r="E41" s="96">
        <v>3328.88</v>
      </c>
      <c r="F41" s="259">
        <v>3</v>
      </c>
      <c r="G41" s="97">
        <v>4485.58</v>
      </c>
      <c r="H41" s="98">
        <v>14</v>
      </c>
      <c r="I41" s="99">
        <v>2918.65</v>
      </c>
      <c r="J41" s="99">
        <v>3</v>
      </c>
      <c r="K41" s="99">
        <v>3080.05</v>
      </c>
      <c r="L41" s="4">
        <v>21</v>
      </c>
      <c r="M41" s="99">
        <v>1300.17</v>
      </c>
      <c r="N41" s="99">
        <v>40</v>
      </c>
      <c r="O41" s="100">
        <v>2530</v>
      </c>
      <c r="P41" s="101">
        <v>35</v>
      </c>
      <c r="Q41" s="100">
        <v>4358.33</v>
      </c>
      <c r="R41" s="99">
        <v>37</v>
      </c>
      <c r="S41" s="340">
        <v>2343</v>
      </c>
      <c r="T41" s="95">
        <v>21</v>
      </c>
      <c r="U41" s="102">
        <v>4788.42</v>
      </c>
      <c r="V41" s="103">
        <v>30</v>
      </c>
      <c r="W41" s="100">
        <v>3595</v>
      </c>
      <c r="X41" s="101">
        <v>42</v>
      </c>
      <c r="Y41" s="102">
        <v>4057.42</v>
      </c>
      <c r="Z41" s="4">
        <v>14</v>
      </c>
      <c r="AA41" s="100">
        <v>5494.33</v>
      </c>
      <c r="AB41" s="101">
        <v>9</v>
      </c>
      <c r="AC41" s="99">
        <v>3349.05</v>
      </c>
      <c r="AD41" s="4">
        <v>36</v>
      </c>
      <c r="AE41" s="96">
        <v>1120.83</v>
      </c>
      <c r="AF41" s="96">
        <v>42</v>
      </c>
      <c r="AG41" s="96">
        <v>5160.32</v>
      </c>
      <c r="AH41" s="96">
        <v>28</v>
      </c>
      <c r="AI41" s="96">
        <v>3675.21</v>
      </c>
      <c r="AJ41" s="96">
        <v>10</v>
      </c>
      <c r="AK41" s="96">
        <v>1587.1</v>
      </c>
      <c r="AL41" s="96">
        <v>44</v>
      </c>
      <c r="AM41" s="96">
        <v>6840</v>
      </c>
      <c r="AN41" s="96">
        <v>27</v>
      </c>
      <c r="AO41" s="96">
        <v>5003.3999999999996</v>
      </c>
      <c r="AP41" s="96">
        <v>30</v>
      </c>
      <c r="AQ41" s="96">
        <v>3757.03</v>
      </c>
      <c r="AR41" s="96">
        <v>32</v>
      </c>
      <c r="AS41" s="99">
        <v>4750.09</v>
      </c>
      <c r="AT41" s="4">
        <v>27</v>
      </c>
      <c r="AU41" s="105"/>
      <c r="AW41" s="100" t="s">
        <v>646</v>
      </c>
      <c r="AX41" s="100" t="s">
        <v>646</v>
      </c>
      <c r="AY41" s="100" t="s">
        <v>646</v>
      </c>
      <c r="AZ41" s="100" t="s">
        <v>646</v>
      </c>
      <c r="BA41" s="100" t="s">
        <v>646</v>
      </c>
      <c r="BB41" s="100" t="s">
        <v>646</v>
      </c>
      <c r="BC41" s="100" t="s">
        <v>646</v>
      </c>
      <c r="BD41" s="100" t="s">
        <v>646</v>
      </c>
      <c r="BE41" s="104" t="s">
        <v>646</v>
      </c>
      <c r="BF41" s="104" t="s">
        <v>646</v>
      </c>
      <c r="BG41" s="104" t="s">
        <v>646</v>
      </c>
      <c r="BH41" s="104" t="s">
        <v>646</v>
      </c>
      <c r="BI41" s="104" t="s">
        <v>646</v>
      </c>
      <c r="BJ41" s="104" t="s">
        <v>646</v>
      </c>
    </row>
    <row r="42" spans="1:62" ht="15" customHeight="1" x14ac:dyDescent="0.2">
      <c r="A42" s="4">
        <v>37</v>
      </c>
      <c r="B42" s="5" t="s">
        <v>183</v>
      </c>
      <c r="C42" s="97">
        <v>3574.93</v>
      </c>
      <c r="D42" s="98">
        <v>36</v>
      </c>
      <c r="E42" s="96">
        <v>2907.44</v>
      </c>
      <c r="F42" s="259">
        <v>14</v>
      </c>
      <c r="G42" s="97">
        <v>3866.88</v>
      </c>
      <c r="H42" s="98">
        <v>35</v>
      </c>
      <c r="I42" s="99">
        <v>1974.91</v>
      </c>
      <c r="J42" s="99">
        <v>22</v>
      </c>
      <c r="K42" s="99">
        <v>2959</v>
      </c>
      <c r="L42" s="4">
        <v>28</v>
      </c>
      <c r="M42" s="99">
        <v>1167.9100000000001</v>
      </c>
      <c r="N42" s="99">
        <v>42</v>
      </c>
      <c r="O42" s="100">
        <v>3163</v>
      </c>
      <c r="P42" s="101">
        <v>12</v>
      </c>
      <c r="Q42" s="100">
        <v>4832.33</v>
      </c>
      <c r="R42" s="99">
        <v>27</v>
      </c>
      <c r="S42" s="340">
        <v>2044.33</v>
      </c>
      <c r="T42" s="95">
        <v>34</v>
      </c>
      <c r="U42" s="102">
        <v>4048.67</v>
      </c>
      <c r="V42" s="103">
        <v>41</v>
      </c>
      <c r="W42" s="100">
        <v>4624.33</v>
      </c>
      <c r="X42" s="101">
        <v>18</v>
      </c>
      <c r="Y42" s="102">
        <v>4041.73</v>
      </c>
      <c r="Z42" s="4">
        <v>19</v>
      </c>
      <c r="AA42" s="100">
        <v>5010.13</v>
      </c>
      <c r="AB42" s="101">
        <v>15</v>
      </c>
      <c r="AC42" s="99">
        <v>3315.43</v>
      </c>
      <c r="AD42" s="4">
        <v>37</v>
      </c>
      <c r="AE42" s="96">
        <v>1452.6</v>
      </c>
      <c r="AF42" s="96">
        <v>28</v>
      </c>
      <c r="AG42" s="96">
        <v>5113.24</v>
      </c>
      <c r="AH42" s="96">
        <v>29</v>
      </c>
      <c r="AI42" s="96">
        <v>3527.26</v>
      </c>
      <c r="AJ42" s="96">
        <v>15</v>
      </c>
      <c r="AK42" s="96">
        <v>1914.38</v>
      </c>
      <c r="AL42" s="96">
        <v>42</v>
      </c>
      <c r="AM42" s="96">
        <v>6875</v>
      </c>
      <c r="AN42" s="96">
        <v>25</v>
      </c>
      <c r="AO42" s="96">
        <v>5373.28</v>
      </c>
      <c r="AP42" s="96">
        <v>19</v>
      </c>
      <c r="AQ42" s="96">
        <v>4041.73</v>
      </c>
      <c r="AR42" s="96">
        <v>18</v>
      </c>
      <c r="AS42" s="99">
        <v>4382.46</v>
      </c>
      <c r="AT42" s="4">
        <v>39</v>
      </c>
      <c r="AU42" s="105"/>
      <c r="AW42" s="100" t="s">
        <v>646</v>
      </c>
      <c r="AX42" s="100" t="s">
        <v>646</v>
      </c>
      <c r="AY42" s="100" t="s">
        <v>646</v>
      </c>
      <c r="AZ42" s="100" t="s">
        <v>646</v>
      </c>
      <c r="BA42" s="100" t="s">
        <v>646</v>
      </c>
      <c r="BB42" s="100" t="s">
        <v>646</v>
      </c>
      <c r="BC42" s="100" t="s">
        <v>646</v>
      </c>
      <c r="BD42" s="100" t="s">
        <v>646</v>
      </c>
      <c r="BE42" s="104" t="s">
        <v>646</v>
      </c>
      <c r="BF42" s="104" t="s">
        <v>646</v>
      </c>
      <c r="BG42" s="104" t="s">
        <v>646</v>
      </c>
      <c r="BH42" s="104" t="s">
        <v>646</v>
      </c>
      <c r="BI42" s="104" t="s">
        <v>646</v>
      </c>
      <c r="BJ42" s="104" t="s">
        <v>646</v>
      </c>
    </row>
    <row r="43" spans="1:62" ht="15" customHeight="1" x14ac:dyDescent="0.2">
      <c r="A43" s="4">
        <v>38</v>
      </c>
      <c r="B43" s="5" t="s">
        <v>29</v>
      </c>
      <c r="C43" s="97">
        <v>3573.45</v>
      </c>
      <c r="D43" s="98">
        <v>37</v>
      </c>
      <c r="E43" s="96">
        <v>1181.3599999999999</v>
      </c>
      <c r="F43" s="259">
        <v>42</v>
      </c>
      <c r="G43" s="97">
        <v>4212.09</v>
      </c>
      <c r="H43" s="98">
        <v>27</v>
      </c>
      <c r="I43" s="99">
        <v>1044.6199999999999</v>
      </c>
      <c r="J43" s="99">
        <v>41</v>
      </c>
      <c r="K43" s="99">
        <v>2961.24</v>
      </c>
      <c r="L43" s="4">
        <v>27</v>
      </c>
      <c r="M43" s="99">
        <v>1147.73</v>
      </c>
      <c r="N43" s="99">
        <v>43</v>
      </c>
      <c r="O43" s="100">
        <v>2534.33</v>
      </c>
      <c r="P43" s="101">
        <v>33</v>
      </c>
      <c r="Q43" s="100">
        <v>4493.67</v>
      </c>
      <c r="R43" s="99">
        <v>34</v>
      </c>
      <c r="S43" s="340">
        <v>1928</v>
      </c>
      <c r="T43" s="95">
        <v>41</v>
      </c>
      <c r="U43" s="102">
        <v>5505.53</v>
      </c>
      <c r="V43" s="103">
        <v>10</v>
      </c>
      <c r="W43" s="100">
        <v>4238.67</v>
      </c>
      <c r="X43" s="101">
        <v>33</v>
      </c>
      <c r="Y43" s="102">
        <v>3999.13</v>
      </c>
      <c r="Z43" s="4">
        <v>27</v>
      </c>
      <c r="AA43" s="100">
        <v>5141.26</v>
      </c>
      <c r="AB43" s="101">
        <v>13</v>
      </c>
      <c r="AC43" s="99">
        <v>4032.76</v>
      </c>
      <c r="AD43" s="4">
        <v>10</v>
      </c>
      <c r="AE43" s="96">
        <v>1840.41</v>
      </c>
      <c r="AF43" s="96">
        <v>8</v>
      </c>
      <c r="AG43" s="96">
        <v>5030.3</v>
      </c>
      <c r="AH43" s="96">
        <v>31</v>
      </c>
      <c r="AI43" s="96">
        <v>2898.48</v>
      </c>
      <c r="AJ43" s="96">
        <v>37</v>
      </c>
      <c r="AK43" s="96">
        <v>3449.93</v>
      </c>
      <c r="AL43" s="96">
        <v>6</v>
      </c>
      <c r="AM43" s="96">
        <v>6910</v>
      </c>
      <c r="AN43" s="96">
        <v>23</v>
      </c>
      <c r="AO43" s="96">
        <v>4915.9799999999996</v>
      </c>
      <c r="AP43" s="96">
        <v>34</v>
      </c>
      <c r="AQ43" s="96">
        <v>4075.35</v>
      </c>
      <c r="AR43" s="96">
        <v>16</v>
      </c>
      <c r="AS43" s="99">
        <v>4911.49</v>
      </c>
      <c r="AT43" s="4">
        <v>17</v>
      </c>
      <c r="AU43" s="105"/>
      <c r="AW43" s="100" t="s">
        <v>646</v>
      </c>
      <c r="AX43" s="100" t="s">
        <v>646</v>
      </c>
      <c r="AY43" s="100" t="s">
        <v>646</v>
      </c>
      <c r="AZ43" s="100" t="s">
        <v>646</v>
      </c>
      <c r="BA43" s="100" t="s">
        <v>646</v>
      </c>
      <c r="BB43" s="100" t="s">
        <v>646</v>
      </c>
      <c r="BC43" s="100" t="s">
        <v>646</v>
      </c>
      <c r="BD43" s="100" t="s">
        <v>646</v>
      </c>
      <c r="BE43" s="104" t="s">
        <v>646</v>
      </c>
      <c r="BF43" s="104" t="s">
        <v>646</v>
      </c>
      <c r="BG43" s="104" t="s">
        <v>646</v>
      </c>
      <c r="BH43" s="104" t="s">
        <v>646</v>
      </c>
      <c r="BI43" s="104" t="s">
        <v>646</v>
      </c>
      <c r="BJ43" s="104" t="s">
        <v>646</v>
      </c>
    </row>
    <row r="44" spans="1:62" ht="15" customHeight="1" x14ac:dyDescent="0.2">
      <c r="A44" s="4">
        <v>39</v>
      </c>
      <c r="B44" s="5" t="s">
        <v>15</v>
      </c>
      <c r="C44" s="97">
        <v>3586.11</v>
      </c>
      <c r="D44" s="98">
        <v>35</v>
      </c>
      <c r="E44" s="96">
        <v>3263.87</v>
      </c>
      <c r="F44" s="259">
        <v>5</v>
      </c>
      <c r="G44" s="97">
        <v>4198.6400000000003</v>
      </c>
      <c r="H44" s="98">
        <v>29</v>
      </c>
      <c r="I44" s="99">
        <v>2479.2800000000002</v>
      </c>
      <c r="J44" s="99">
        <v>15</v>
      </c>
      <c r="K44" s="99">
        <v>2544.29</v>
      </c>
      <c r="L44" s="4">
        <v>39</v>
      </c>
      <c r="M44" s="99">
        <v>1562.44</v>
      </c>
      <c r="N44" s="99">
        <v>26</v>
      </c>
      <c r="O44" s="100">
        <v>2352.33</v>
      </c>
      <c r="P44" s="101">
        <v>41</v>
      </c>
      <c r="Q44" s="100">
        <v>4422.67</v>
      </c>
      <c r="R44" s="99">
        <v>35</v>
      </c>
      <c r="S44" s="340">
        <v>1978.67</v>
      </c>
      <c r="T44" s="95">
        <v>40</v>
      </c>
      <c r="U44" s="102">
        <v>4043.52</v>
      </c>
      <c r="V44" s="103">
        <v>42</v>
      </c>
      <c r="W44" s="100">
        <v>3925</v>
      </c>
      <c r="X44" s="101">
        <v>41</v>
      </c>
      <c r="Y44" s="102">
        <v>4043.97</v>
      </c>
      <c r="Z44" s="4">
        <v>18</v>
      </c>
      <c r="AA44" s="100">
        <v>5272.4</v>
      </c>
      <c r="AB44" s="101">
        <v>10</v>
      </c>
      <c r="AC44" s="99">
        <v>3310.94</v>
      </c>
      <c r="AD44" s="4">
        <v>38</v>
      </c>
      <c r="AE44" s="96">
        <v>1448.12</v>
      </c>
      <c r="AF44" s="96">
        <v>29</v>
      </c>
      <c r="AG44" s="96">
        <v>5669.18</v>
      </c>
      <c r="AH44" s="96">
        <v>13</v>
      </c>
      <c r="AI44" s="96">
        <v>2299.9499999999998</v>
      </c>
      <c r="AJ44" s="96">
        <v>43</v>
      </c>
      <c r="AK44" s="96">
        <v>2463.59</v>
      </c>
      <c r="AL44" s="96">
        <v>34</v>
      </c>
      <c r="AM44" s="96">
        <v>6420</v>
      </c>
      <c r="AN44" s="96">
        <v>37</v>
      </c>
      <c r="AO44" s="96">
        <v>5622.1</v>
      </c>
      <c r="AP44" s="96">
        <v>8</v>
      </c>
      <c r="AQ44" s="96">
        <v>4335.38</v>
      </c>
      <c r="AR44" s="96">
        <v>8</v>
      </c>
      <c r="AS44" s="99">
        <v>4729.92</v>
      </c>
      <c r="AT44" s="4">
        <v>28</v>
      </c>
      <c r="AU44" s="105"/>
      <c r="AW44" s="100" t="s">
        <v>646</v>
      </c>
      <c r="AX44" s="100" t="s">
        <v>646</v>
      </c>
      <c r="AY44" s="100" t="s">
        <v>646</v>
      </c>
      <c r="AZ44" s="100" t="s">
        <v>646</v>
      </c>
      <c r="BA44" s="100" t="s">
        <v>646</v>
      </c>
      <c r="BB44" s="100" t="s">
        <v>646</v>
      </c>
      <c r="BC44" s="100" t="s">
        <v>646</v>
      </c>
      <c r="BD44" s="100" t="s">
        <v>646</v>
      </c>
      <c r="BE44" s="104" t="s">
        <v>646</v>
      </c>
      <c r="BF44" s="104" t="s">
        <v>646</v>
      </c>
      <c r="BG44" s="104" t="s">
        <v>646</v>
      </c>
      <c r="BH44" s="104" t="s">
        <v>646</v>
      </c>
      <c r="BI44" s="104" t="s">
        <v>646</v>
      </c>
      <c r="BJ44" s="104" t="s">
        <v>646</v>
      </c>
    </row>
    <row r="45" spans="1:62" ht="15" customHeight="1" x14ac:dyDescent="0.2">
      <c r="A45" s="4">
        <v>40</v>
      </c>
      <c r="B45" s="5" t="s">
        <v>186</v>
      </c>
      <c r="C45" s="97">
        <v>3829.55</v>
      </c>
      <c r="D45" s="98">
        <v>12</v>
      </c>
      <c r="E45" s="96">
        <v>2311.16</v>
      </c>
      <c r="F45" s="259">
        <v>22</v>
      </c>
      <c r="G45" s="97">
        <v>4070.87</v>
      </c>
      <c r="H45" s="98">
        <v>31</v>
      </c>
      <c r="I45" s="99">
        <v>2508.4299999999998</v>
      </c>
      <c r="J45" s="99">
        <v>13</v>
      </c>
      <c r="K45" s="99">
        <v>2999.35</v>
      </c>
      <c r="L45" s="4">
        <v>25</v>
      </c>
      <c r="M45" s="99">
        <v>2147.52</v>
      </c>
      <c r="N45" s="99">
        <v>1</v>
      </c>
      <c r="O45" s="100">
        <v>2450</v>
      </c>
      <c r="P45" s="101">
        <v>38</v>
      </c>
      <c r="Q45" s="100">
        <v>5223</v>
      </c>
      <c r="R45" s="99">
        <v>11</v>
      </c>
      <c r="S45" s="340">
        <v>2846.67</v>
      </c>
      <c r="T45" s="95">
        <v>3</v>
      </c>
      <c r="U45" s="102">
        <v>6028.74</v>
      </c>
      <c r="V45" s="103">
        <v>4</v>
      </c>
      <c r="W45" s="100">
        <v>5070.33</v>
      </c>
      <c r="X45" s="101">
        <v>6</v>
      </c>
      <c r="Y45" s="102">
        <v>4173.9799999999996</v>
      </c>
      <c r="Z45" s="4">
        <v>1</v>
      </c>
      <c r="AA45" s="100">
        <v>5060.5600000000004</v>
      </c>
      <c r="AB45" s="101">
        <v>14</v>
      </c>
      <c r="AC45" s="99">
        <v>4070.87</v>
      </c>
      <c r="AD45" s="4">
        <v>8</v>
      </c>
      <c r="AE45" s="96">
        <v>1739.53</v>
      </c>
      <c r="AF45" s="96">
        <v>16</v>
      </c>
      <c r="AG45" s="96">
        <v>5496.57</v>
      </c>
      <c r="AH45" s="96">
        <v>17</v>
      </c>
      <c r="AI45" s="96">
        <v>3281.8</v>
      </c>
      <c r="AJ45" s="96">
        <v>24</v>
      </c>
      <c r="AK45" s="96">
        <v>3174.2</v>
      </c>
      <c r="AL45" s="96">
        <v>13</v>
      </c>
      <c r="AM45" s="96">
        <v>4835</v>
      </c>
      <c r="AN45" s="96">
        <v>44</v>
      </c>
      <c r="AO45" s="96">
        <v>4875.63</v>
      </c>
      <c r="AP45" s="96">
        <v>37</v>
      </c>
      <c r="AQ45" s="96">
        <v>4017.07</v>
      </c>
      <c r="AR45" s="96">
        <v>19</v>
      </c>
      <c r="AS45" s="99">
        <v>4602.1400000000003</v>
      </c>
      <c r="AT45" s="4">
        <v>34</v>
      </c>
      <c r="AU45" s="105"/>
      <c r="AW45" s="100" t="s">
        <v>646</v>
      </c>
      <c r="AX45" s="100" t="s">
        <v>646</v>
      </c>
      <c r="AY45" s="100" t="s">
        <v>646</v>
      </c>
      <c r="AZ45" s="100" t="s">
        <v>646</v>
      </c>
      <c r="BA45" s="100" t="s">
        <v>646</v>
      </c>
      <c r="BB45" s="100" t="s">
        <v>646</v>
      </c>
      <c r="BC45" s="100" t="s">
        <v>646</v>
      </c>
      <c r="BD45" s="100" t="s">
        <v>646</v>
      </c>
      <c r="BE45" s="104" t="s">
        <v>646</v>
      </c>
      <c r="BF45" s="104" t="s">
        <v>646</v>
      </c>
      <c r="BG45" s="104" t="s">
        <v>646</v>
      </c>
      <c r="BH45" s="104" t="s">
        <v>646</v>
      </c>
      <c r="BI45" s="104" t="s">
        <v>646</v>
      </c>
      <c r="BJ45" s="104" t="s">
        <v>646</v>
      </c>
    </row>
    <row r="46" spans="1:62" ht="15" customHeight="1" x14ac:dyDescent="0.2">
      <c r="A46" s="4">
        <v>41</v>
      </c>
      <c r="B46" s="5" t="s">
        <v>188</v>
      </c>
      <c r="C46" s="97">
        <v>3887.36</v>
      </c>
      <c r="D46" s="98">
        <v>9</v>
      </c>
      <c r="E46" s="96">
        <v>3223.52</v>
      </c>
      <c r="F46" s="259">
        <v>7</v>
      </c>
      <c r="G46" s="97">
        <v>4212.09</v>
      </c>
      <c r="H46" s="98">
        <v>28</v>
      </c>
      <c r="I46" s="99">
        <v>2515.15</v>
      </c>
      <c r="J46" s="99">
        <v>12</v>
      </c>
      <c r="K46" s="99">
        <v>3178.68</v>
      </c>
      <c r="L46" s="4">
        <v>18</v>
      </c>
      <c r="M46" s="99">
        <v>1466.05</v>
      </c>
      <c r="N46" s="99">
        <v>34</v>
      </c>
      <c r="O46" s="100">
        <v>3155</v>
      </c>
      <c r="P46" s="101">
        <v>13</v>
      </c>
      <c r="Q46" s="100">
        <v>5244.67</v>
      </c>
      <c r="R46" s="99">
        <v>9</v>
      </c>
      <c r="S46" s="340">
        <v>2637.33</v>
      </c>
      <c r="T46" s="95">
        <v>9</v>
      </c>
      <c r="U46" s="102">
        <v>5714.23</v>
      </c>
      <c r="V46" s="103">
        <v>7</v>
      </c>
      <c r="W46" s="100">
        <v>4643.67</v>
      </c>
      <c r="X46" s="101">
        <v>16</v>
      </c>
      <c r="Y46" s="102">
        <v>4012.58</v>
      </c>
      <c r="Z46" s="4">
        <v>24</v>
      </c>
      <c r="AA46" s="100">
        <v>4428.41</v>
      </c>
      <c r="AB46" s="101">
        <v>36</v>
      </c>
      <c r="AC46" s="99">
        <v>4189.68</v>
      </c>
      <c r="AD46" s="4">
        <v>4</v>
      </c>
      <c r="AE46" s="96">
        <v>1622.97</v>
      </c>
      <c r="AF46" s="96">
        <v>19</v>
      </c>
      <c r="AG46" s="96">
        <v>4602.1400000000003</v>
      </c>
      <c r="AH46" s="96">
        <v>39</v>
      </c>
      <c r="AI46" s="96">
        <v>3829.89</v>
      </c>
      <c r="AJ46" s="96">
        <v>6</v>
      </c>
      <c r="AK46" s="96">
        <v>2793.12</v>
      </c>
      <c r="AL46" s="96">
        <v>22</v>
      </c>
      <c r="AM46" s="96">
        <v>6885</v>
      </c>
      <c r="AN46" s="96">
        <v>24</v>
      </c>
      <c r="AO46" s="96">
        <v>5436.04</v>
      </c>
      <c r="AP46" s="96">
        <v>12</v>
      </c>
      <c r="AQ46" s="96">
        <v>3940.85</v>
      </c>
      <c r="AR46" s="96">
        <v>24</v>
      </c>
      <c r="AS46" s="99">
        <v>5063.93</v>
      </c>
      <c r="AT46" s="4">
        <v>9</v>
      </c>
      <c r="AU46" s="99"/>
      <c r="AW46" s="100" t="s">
        <v>646</v>
      </c>
      <c r="AX46" s="100" t="s">
        <v>646</v>
      </c>
      <c r="AY46" s="100" t="s">
        <v>646</v>
      </c>
      <c r="AZ46" s="100" t="s">
        <v>646</v>
      </c>
      <c r="BA46" s="100" t="s">
        <v>646</v>
      </c>
      <c r="BB46" s="100" t="s">
        <v>646</v>
      </c>
      <c r="BC46" s="100" t="s">
        <v>646</v>
      </c>
      <c r="BD46" s="100" t="s">
        <v>646</v>
      </c>
      <c r="BE46" s="104" t="s">
        <v>646</v>
      </c>
      <c r="BF46" s="104" t="s">
        <v>646</v>
      </c>
      <c r="BG46" s="104" t="s">
        <v>646</v>
      </c>
      <c r="BH46" s="104" t="s">
        <v>646</v>
      </c>
      <c r="BI46" s="104" t="s">
        <v>646</v>
      </c>
      <c r="BJ46" s="104" t="s">
        <v>646</v>
      </c>
    </row>
    <row r="47" spans="1:62" ht="15" customHeight="1" x14ac:dyDescent="0.2">
      <c r="A47" s="4">
        <v>42</v>
      </c>
      <c r="B47" s="21" t="s">
        <v>190</v>
      </c>
      <c r="C47" s="97">
        <v>3757.74</v>
      </c>
      <c r="D47" s="98">
        <v>20</v>
      </c>
      <c r="E47" s="96">
        <v>2999.35</v>
      </c>
      <c r="F47" s="259">
        <v>12</v>
      </c>
      <c r="G47" s="97">
        <v>4371.25</v>
      </c>
      <c r="H47" s="98">
        <v>21</v>
      </c>
      <c r="I47" s="99">
        <v>2941.07</v>
      </c>
      <c r="J47" s="99">
        <v>2</v>
      </c>
      <c r="K47" s="99">
        <v>2512.91</v>
      </c>
      <c r="L47" s="4">
        <v>40</v>
      </c>
      <c r="M47" s="99">
        <v>1555.72</v>
      </c>
      <c r="N47" s="99">
        <v>28</v>
      </c>
      <c r="O47" s="100">
        <v>3363</v>
      </c>
      <c r="P47" s="101">
        <v>5</v>
      </c>
      <c r="Q47" s="100">
        <v>5262.67</v>
      </c>
      <c r="R47" s="99">
        <v>8</v>
      </c>
      <c r="S47" s="340">
        <v>2011.67</v>
      </c>
      <c r="T47" s="95">
        <v>36</v>
      </c>
      <c r="U47" s="102">
        <v>5220.17</v>
      </c>
      <c r="V47" s="103">
        <v>16</v>
      </c>
      <c r="W47" s="100">
        <v>4031.33</v>
      </c>
      <c r="X47" s="101">
        <v>37</v>
      </c>
      <c r="Y47" s="102">
        <v>4046.21</v>
      </c>
      <c r="Z47" s="4">
        <v>17</v>
      </c>
      <c r="AA47" s="100">
        <v>5891.1</v>
      </c>
      <c r="AB47" s="101">
        <v>6</v>
      </c>
      <c r="AC47" s="99">
        <v>3981.2</v>
      </c>
      <c r="AD47" s="4">
        <v>13</v>
      </c>
      <c r="AE47" s="96">
        <v>1607.28</v>
      </c>
      <c r="AF47" s="96">
        <v>21</v>
      </c>
      <c r="AG47" s="96">
        <v>3707.72</v>
      </c>
      <c r="AH47" s="96">
        <v>43</v>
      </c>
      <c r="AI47" s="96">
        <v>3826.53</v>
      </c>
      <c r="AJ47" s="96">
        <v>7</v>
      </c>
      <c r="AK47" s="96">
        <v>2551.02</v>
      </c>
      <c r="AL47" s="96">
        <v>32</v>
      </c>
      <c r="AM47" s="96">
        <v>7125</v>
      </c>
      <c r="AN47" s="96">
        <v>17</v>
      </c>
      <c r="AO47" s="96">
        <v>5202.91</v>
      </c>
      <c r="AP47" s="96">
        <v>24</v>
      </c>
      <c r="AQ47" s="96">
        <v>3795.14</v>
      </c>
      <c r="AR47" s="96">
        <v>30</v>
      </c>
      <c r="AS47" s="99">
        <v>4765.78</v>
      </c>
      <c r="AT47" s="4">
        <v>23</v>
      </c>
      <c r="AU47" s="99"/>
      <c r="AW47" s="100" t="s">
        <v>646</v>
      </c>
      <c r="AX47" s="100" t="s">
        <v>646</v>
      </c>
      <c r="AY47" s="100" t="s">
        <v>646</v>
      </c>
      <c r="AZ47" s="100" t="s">
        <v>646</v>
      </c>
      <c r="BA47" s="100" t="s">
        <v>646</v>
      </c>
      <c r="BB47" s="100" t="s">
        <v>646</v>
      </c>
      <c r="BC47" s="100" t="s">
        <v>646</v>
      </c>
      <c r="BD47" s="100" t="s">
        <v>646</v>
      </c>
      <c r="BE47" s="104" t="s">
        <v>646</v>
      </c>
      <c r="BF47" s="104" t="s">
        <v>646</v>
      </c>
      <c r="BG47" s="104" t="s">
        <v>646</v>
      </c>
      <c r="BH47" s="104" t="s">
        <v>646</v>
      </c>
      <c r="BI47" s="104" t="s">
        <v>646</v>
      </c>
      <c r="BJ47" s="104" t="s">
        <v>646</v>
      </c>
    </row>
    <row r="48" spans="1:62" ht="15" customHeight="1" x14ac:dyDescent="0.2">
      <c r="A48" s="4">
        <v>43</v>
      </c>
      <c r="B48" s="21" t="s">
        <v>191</v>
      </c>
      <c r="C48" s="97">
        <v>3861.63</v>
      </c>
      <c r="D48" s="98">
        <v>11</v>
      </c>
      <c r="E48" s="96">
        <v>2929.86</v>
      </c>
      <c r="F48" s="259">
        <v>13</v>
      </c>
      <c r="G48" s="97">
        <v>4409.3599999999997</v>
      </c>
      <c r="H48" s="98">
        <v>19</v>
      </c>
      <c r="I48" s="99">
        <v>2685.52</v>
      </c>
      <c r="J48" s="99">
        <v>8</v>
      </c>
      <c r="K48" s="99">
        <v>2768.46</v>
      </c>
      <c r="L48" s="4">
        <v>32</v>
      </c>
      <c r="M48" s="99">
        <v>1784.37</v>
      </c>
      <c r="N48" s="99">
        <v>13</v>
      </c>
      <c r="O48" s="100">
        <v>4104.67</v>
      </c>
      <c r="P48" s="101">
        <v>1</v>
      </c>
      <c r="Q48" s="100">
        <v>5353</v>
      </c>
      <c r="R48" s="99">
        <v>6</v>
      </c>
      <c r="S48" s="340">
        <v>2162.33</v>
      </c>
      <c r="T48" s="95">
        <v>32</v>
      </c>
      <c r="U48" s="102">
        <v>4822.5</v>
      </c>
      <c r="V48" s="103">
        <v>28</v>
      </c>
      <c r="W48" s="100">
        <v>4417</v>
      </c>
      <c r="X48" s="101">
        <v>28</v>
      </c>
      <c r="Y48" s="102">
        <v>3889.29</v>
      </c>
      <c r="Z48" s="4">
        <v>38</v>
      </c>
      <c r="AA48" s="100">
        <v>5201.79</v>
      </c>
      <c r="AB48" s="101">
        <v>11</v>
      </c>
      <c r="AC48" s="99">
        <v>4068.63</v>
      </c>
      <c r="AD48" s="4">
        <v>9</v>
      </c>
      <c r="AE48" s="96">
        <v>1699.18</v>
      </c>
      <c r="AF48" s="96">
        <v>17</v>
      </c>
      <c r="AG48" s="96">
        <v>4866.66</v>
      </c>
      <c r="AH48" s="96">
        <v>37</v>
      </c>
      <c r="AI48" s="96">
        <v>3732.38</v>
      </c>
      <c r="AJ48" s="96">
        <v>9</v>
      </c>
      <c r="AK48" s="96">
        <v>3234.73</v>
      </c>
      <c r="AL48" s="96">
        <v>11</v>
      </c>
      <c r="AM48" s="96">
        <v>6395</v>
      </c>
      <c r="AN48" s="96">
        <v>39</v>
      </c>
      <c r="AO48" s="96">
        <v>5061.68</v>
      </c>
      <c r="AP48" s="96">
        <v>27</v>
      </c>
      <c r="AQ48" s="96">
        <v>3943.09</v>
      </c>
      <c r="AR48" s="96">
        <v>23</v>
      </c>
      <c r="AS48" s="99">
        <v>4812.8599999999997</v>
      </c>
      <c r="AT48" s="4">
        <v>20</v>
      </c>
      <c r="AU48" s="99"/>
      <c r="AW48" s="100" t="s">
        <v>646</v>
      </c>
      <c r="AX48" s="100" t="s">
        <v>646</v>
      </c>
      <c r="AY48" s="100" t="s">
        <v>646</v>
      </c>
      <c r="AZ48" s="100" t="s">
        <v>646</v>
      </c>
      <c r="BA48" s="100" t="s">
        <v>646</v>
      </c>
      <c r="BB48" s="100" t="s">
        <v>646</v>
      </c>
      <c r="BC48" s="100" t="s">
        <v>646</v>
      </c>
      <c r="BD48" s="100" t="s">
        <v>646</v>
      </c>
      <c r="BE48" s="104" t="s">
        <v>646</v>
      </c>
      <c r="BF48" s="104" t="s">
        <v>646</v>
      </c>
      <c r="BG48" s="104" t="s">
        <v>646</v>
      </c>
      <c r="BH48" s="104" t="s">
        <v>646</v>
      </c>
      <c r="BI48" s="104" t="s">
        <v>646</v>
      </c>
      <c r="BJ48" s="104" t="s">
        <v>646</v>
      </c>
    </row>
    <row r="49" spans="1:62" ht="15" customHeight="1" x14ac:dyDescent="0.2">
      <c r="A49" s="4">
        <v>44</v>
      </c>
      <c r="B49" s="21" t="s">
        <v>193</v>
      </c>
      <c r="C49" s="97">
        <v>3473.32</v>
      </c>
      <c r="D49" s="98">
        <v>39</v>
      </c>
      <c r="E49" s="96">
        <v>3133.85</v>
      </c>
      <c r="F49" s="259">
        <v>8</v>
      </c>
      <c r="G49" s="97">
        <v>4346.59</v>
      </c>
      <c r="H49" s="98">
        <v>23</v>
      </c>
      <c r="I49" s="99">
        <v>2136.31</v>
      </c>
      <c r="J49" s="99">
        <v>19</v>
      </c>
      <c r="K49" s="99">
        <v>2613.7800000000002</v>
      </c>
      <c r="L49" s="4">
        <v>37</v>
      </c>
      <c r="M49" s="99">
        <v>1499.68</v>
      </c>
      <c r="N49" s="99">
        <v>30</v>
      </c>
      <c r="O49" s="100">
        <v>2519.67</v>
      </c>
      <c r="P49" s="101">
        <v>36</v>
      </c>
      <c r="Q49" s="100">
        <v>4300.33</v>
      </c>
      <c r="R49" s="99">
        <v>39</v>
      </c>
      <c r="S49" s="340">
        <v>1994.67</v>
      </c>
      <c r="T49" s="95">
        <v>38</v>
      </c>
      <c r="U49" s="102">
        <v>4732.83</v>
      </c>
      <c r="V49" s="103">
        <v>32</v>
      </c>
      <c r="W49" s="100">
        <v>3932.33</v>
      </c>
      <c r="X49" s="101">
        <v>39</v>
      </c>
      <c r="Y49" s="102">
        <v>4032.76</v>
      </c>
      <c r="Z49" s="4">
        <v>20</v>
      </c>
      <c r="AA49" s="100">
        <v>3873.6</v>
      </c>
      <c r="AB49" s="101">
        <v>43</v>
      </c>
      <c r="AC49" s="99">
        <v>3151.78</v>
      </c>
      <c r="AD49" s="4">
        <v>40</v>
      </c>
      <c r="AE49" s="96">
        <v>1123.08</v>
      </c>
      <c r="AF49" s="96">
        <v>40</v>
      </c>
      <c r="AG49" s="96">
        <v>4954.08</v>
      </c>
      <c r="AH49" s="96">
        <v>34</v>
      </c>
      <c r="AI49" s="96">
        <v>2720.26</v>
      </c>
      <c r="AJ49" s="96">
        <v>39</v>
      </c>
      <c r="AK49" s="96">
        <v>2062.33</v>
      </c>
      <c r="AL49" s="96">
        <v>38</v>
      </c>
      <c r="AM49" s="96">
        <v>8050</v>
      </c>
      <c r="AN49" s="96">
        <v>1</v>
      </c>
      <c r="AO49" s="96">
        <v>4898.04</v>
      </c>
      <c r="AP49" s="96">
        <v>36</v>
      </c>
      <c r="AQ49" s="96">
        <v>3494.76</v>
      </c>
      <c r="AR49" s="96">
        <v>39</v>
      </c>
      <c r="AS49" s="99">
        <v>4776.99</v>
      </c>
      <c r="AT49" s="4">
        <v>22</v>
      </c>
      <c r="AU49" s="99"/>
      <c r="AW49" s="100" t="s">
        <v>646</v>
      </c>
      <c r="AX49" s="100" t="s">
        <v>646</v>
      </c>
      <c r="AY49" s="100" t="s">
        <v>646</v>
      </c>
      <c r="AZ49" s="100" t="s">
        <v>646</v>
      </c>
      <c r="BA49" s="100" t="s">
        <v>646</v>
      </c>
      <c r="BB49" s="100" t="s">
        <v>646</v>
      </c>
      <c r="BC49" s="100" t="s">
        <v>646</v>
      </c>
      <c r="BD49" s="100" t="s">
        <v>646</v>
      </c>
      <c r="BE49" s="104" t="s">
        <v>646</v>
      </c>
      <c r="BF49" s="104" t="s">
        <v>646</v>
      </c>
      <c r="BG49" s="104" t="s">
        <v>646</v>
      </c>
      <c r="BH49" s="104" t="s">
        <v>646</v>
      </c>
      <c r="BI49" s="104" t="s">
        <v>646</v>
      </c>
      <c r="BJ49" s="104" t="s">
        <v>646</v>
      </c>
    </row>
    <row r="50" spans="1:62" s="109" customFormat="1" ht="15" customHeight="1" x14ac:dyDescent="0.2">
      <c r="A50" s="109">
        <v>45</v>
      </c>
      <c r="B50" s="299" t="s">
        <v>195</v>
      </c>
      <c r="C50" s="440">
        <v>3734.3</v>
      </c>
      <c r="D50" s="441">
        <v>24</v>
      </c>
      <c r="E50" s="442">
        <v>2759.49</v>
      </c>
      <c r="F50" s="443">
        <v>16</v>
      </c>
      <c r="G50" s="440">
        <v>4348.83</v>
      </c>
      <c r="H50" s="441">
        <v>22</v>
      </c>
      <c r="I50" s="151">
        <v>2102.6799999999998</v>
      </c>
      <c r="J50" s="151">
        <v>20</v>
      </c>
      <c r="K50" s="151">
        <v>3001.59</v>
      </c>
      <c r="L50" s="151">
        <v>24</v>
      </c>
      <c r="M50" s="151">
        <v>1995.08</v>
      </c>
      <c r="N50" s="109">
        <v>6</v>
      </c>
      <c r="O50" s="390">
        <v>2895.33</v>
      </c>
      <c r="P50" s="444">
        <v>19</v>
      </c>
      <c r="Q50" s="390">
        <v>4821.67</v>
      </c>
      <c r="R50" s="151">
        <v>28</v>
      </c>
      <c r="S50" s="445">
        <v>2951.67</v>
      </c>
      <c r="T50" s="446">
        <v>2</v>
      </c>
      <c r="U50" s="447">
        <v>4284.5</v>
      </c>
      <c r="V50" s="448">
        <v>39</v>
      </c>
      <c r="W50" s="390">
        <v>4036</v>
      </c>
      <c r="X50" s="444">
        <v>36</v>
      </c>
      <c r="Y50" s="447">
        <v>4064.14</v>
      </c>
      <c r="Z50" s="109">
        <v>11</v>
      </c>
      <c r="AA50" s="390">
        <v>4784.84</v>
      </c>
      <c r="AB50" s="444">
        <v>24</v>
      </c>
      <c r="AC50" s="151">
        <v>3790.66</v>
      </c>
      <c r="AD50" s="109">
        <v>20</v>
      </c>
      <c r="AE50" s="442">
        <v>1111.8699999999999</v>
      </c>
      <c r="AF50" s="442">
        <v>43</v>
      </c>
      <c r="AG50" s="442">
        <v>5469.67</v>
      </c>
      <c r="AH50" s="442">
        <v>18</v>
      </c>
      <c r="AI50" s="442">
        <v>3883.69</v>
      </c>
      <c r="AJ50" s="442">
        <v>5</v>
      </c>
      <c r="AK50" s="442">
        <v>2470.3200000000002</v>
      </c>
      <c r="AL50" s="442">
        <v>33</v>
      </c>
      <c r="AM50" s="442">
        <v>7240</v>
      </c>
      <c r="AN50" s="442">
        <v>15</v>
      </c>
      <c r="AO50" s="442">
        <v>5054.96</v>
      </c>
      <c r="AP50" s="442">
        <v>28</v>
      </c>
      <c r="AQ50" s="442">
        <v>3848.94</v>
      </c>
      <c r="AR50" s="442">
        <v>28</v>
      </c>
      <c r="AS50" s="151">
        <v>5072.8900000000003</v>
      </c>
      <c r="AT50" s="109">
        <v>8</v>
      </c>
      <c r="AU50" s="151"/>
      <c r="AW50" s="390" t="s">
        <v>646</v>
      </c>
      <c r="AX50" s="390" t="s">
        <v>646</v>
      </c>
      <c r="AY50" s="390" t="s">
        <v>646</v>
      </c>
      <c r="AZ50" s="390" t="s">
        <v>646</v>
      </c>
      <c r="BA50" s="390" t="s">
        <v>646</v>
      </c>
      <c r="BB50" s="390" t="s">
        <v>646</v>
      </c>
      <c r="BC50" s="390" t="s">
        <v>646</v>
      </c>
      <c r="BD50" s="390" t="s">
        <v>646</v>
      </c>
      <c r="BE50" s="449" t="s">
        <v>646</v>
      </c>
      <c r="BF50" s="449" t="s">
        <v>646</v>
      </c>
      <c r="BG50" s="449" t="s">
        <v>646</v>
      </c>
      <c r="BH50" s="449" t="s">
        <v>646</v>
      </c>
      <c r="BI50" s="449" t="s">
        <v>646</v>
      </c>
      <c r="BJ50" s="449" t="s">
        <v>646</v>
      </c>
    </row>
    <row r="51" spans="1:62" s="112" customFormat="1" ht="15" customHeight="1" x14ac:dyDescent="0.2">
      <c r="A51" s="110"/>
      <c r="B51" s="111" t="s">
        <v>95</v>
      </c>
      <c r="C51" s="432">
        <v>3675.1950000000002</v>
      </c>
      <c r="D51" s="433"/>
      <c r="E51" s="434">
        <v>2312.9949999999999</v>
      </c>
      <c r="F51" s="435"/>
      <c r="G51" s="434">
        <v>4188.1809999999996</v>
      </c>
      <c r="H51" s="435"/>
      <c r="I51" s="434">
        <v>1963.3510000000001</v>
      </c>
      <c r="J51" s="435"/>
      <c r="K51" s="434">
        <v>2990.9810000000002</v>
      </c>
      <c r="L51" s="435"/>
      <c r="M51" s="435">
        <v>1619.231</v>
      </c>
      <c r="N51" s="435"/>
      <c r="O51" s="434">
        <v>2844.8739999999998</v>
      </c>
      <c r="P51" s="435"/>
      <c r="Q51" s="434">
        <v>4805.8149999999996</v>
      </c>
      <c r="R51" s="435"/>
      <c r="S51" s="434">
        <v>2346.576</v>
      </c>
      <c r="T51" s="435"/>
      <c r="U51" s="436">
        <v>4999.335</v>
      </c>
      <c r="V51" s="435"/>
      <c r="W51" s="434">
        <v>4449.1109999999999</v>
      </c>
      <c r="X51" s="435"/>
      <c r="Y51" s="434">
        <v>3974.9769999999999</v>
      </c>
      <c r="Z51" s="435"/>
      <c r="AA51" s="434">
        <v>4858.3639999999996</v>
      </c>
      <c r="AB51" s="435"/>
      <c r="AC51" s="434">
        <v>3668.712</v>
      </c>
      <c r="AD51" s="435"/>
      <c r="AE51" s="434">
        <v>1530.211</v>
      </c>
      <c r="AF51" s="435"/>
      <c r="AG51" s="434">
        <v>5227.1180000000004</v>
      </c>
      <c r="AH51" s="435"/>
      <c r="AI51" s="434">
        <v>3261.4009999999998</v>
      </c>
      <c r="AJ51" s="435"/>
      <c r="AK51" s="434">
        <v>2747.2370000000001</v>
      </c>
      <c r="AL51" s="435"/>
      <c r="AM51" s="434">
        <v>6844.8890000000001</v>
      </c>
      <c r="AN51" s="435"/>
      <c r="AO51" s="434">
        <v>5160.4660000000003</v>
      </c>
      <c r="AP51" s="435"/>
      <c r="AQ51" s="434">
        <v>3941.5970000000002</v>
      </c>
      <c r="AR51" s="435"/>
      <c r="AS51" s="434">
        <v>4728.8209999999999</v>
      </c>
    </row>
    <row r="52" spans="1:62" s="116" customFormat="1" ht="15" customHeight="1" x14ac:dyDescent="0.2">
      <c r="A52" s="113"/>
      <c r="B52" s="114" t="s">
        <v>1302</v>
      </c>
      <c r="C52" s="432">
        <v>146.04</v>
      </c>
      <c r="D52" s="437"/>
      <c r="E52" s="434">
        <v>604.94000000000005</v>
      </c>
      <c r="F52" s="438"/>
      <c r="G52" s="434">
        <v>472.03</v>
      </c>
      <c r="H52" s="438"/>
      <c r="I52" s="434">
        <v>611.44000000000005</v>
      </c>
      <c r="J52" s="438"/>
      <c r="K52" s="434">
        <v>517.84</v>
      </c>
      <c r="L52" s="438"/>
      <c r="M52" s="434">
        <v>302.5</v>
      </c>
      <c r="N52" s="438"/>
      <c r="O52" s="436">
        <v>691.83</v>
      </c>
      <c r="P52" s="438"/>
      <c r="Q52" s="434">
        <v>671.32</v>
      </c>
      <c r="R52" s="438"/>
      <c r="S52" s="434">
        <v>715.84</v>
      </c>
      <c r="T52" s="438"/>
      <c r="U52" s="434">
        <v>783.56</v>
      </c>
      <c r="V52" s="438"/>
      <c r="W52" s="434">
        <v>528.46</v>
      </c>
      <c r="X52" s="438"/>
      <c r="Y52" s="434">
        <v>317.07</v>
      </c>
      <c r="Z52" s="438"/>
      <c r="AA52" s="436">
        <v>1171.7</v>
      </c>
      <c r="AB52" s="438"/>
      <c r="AC52" s="436">
        <v>864.15</v>
      </c>
      <c r="AD52" s="438"/>
      <c r="AE52" s="436">
        <v>299.95999999999998</v>
      </c>
      <c r="AF52" s="438"/>
      <c r="AG52" s="434">
        <v>1186.5</v>
      </c>
      <c r="AH52" s="438"/>
      <c r="AI52" s="436">
        <v>1123.5999999999999</v>
      </c>
      <c r="AJ52" s="438"/>
      <c r="AK52" s="434">
        <v>496.84</v>
      </c>
      <c r="AL52" s="438"/>
      <c r="AM52" s="434">
        <v>705.04</v>
      </c>
      <c r="AN52" s="438"/>
      <c r="AO52" s="434">
        <v>707.45</v>
      </c>
      <c r="AP52" s="438"/>
      <c r="AQ52" s="434">
        <v>605.11</v>
      </c>
      <c r="AR52" s="438"/>
      <c r="AS52" s="434">
        <v>636.39</v>
      </c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</row>
    <row r="53" spans="1:62" s="99" customFormat="1" ht="15" customHeight="1" x14ac:dyDescent="0.2">
      <c r="A53" s="117"/>
      <c r="B53" s="115" t="s">
        <v>1303</v>
      </c>
      <c r="C53" s="432">
        <v>165811</v>
      </c>
      <c r="D53" s="437"/>
      <c r="E53" s="434">
        <v>135883.6</v>
      </c>
      <c r="F53" s="438"/>
      <c r="G53" s="434">
        <v>84625.23</v>
      </c>
      <c r="H53" s="438"/>
      <c r="I53" s="434">
        <v>141997.32999999999</v>
      </c>
      <c r="J53" s="438"/>
      <c r="K53" s="434">
        <v>101849.27</v>
      </c>
      <c r="L53" s="438"/>
      <c r="M53" s="434">
        <v>34754.160000000003</v>
      </c>
      <c r="N53" s="438"/>
      <c r="O53" s="434">
        <v>181789.17</v>
      </c>
      <c r="P53" s="438"/>
      <c r="Q53" s="434">
        <v>171171.02</v>
      </c>
      <c r="R53" s="438"/>
      <c r="S53" s="434">
        <v>194498.13</v>
      </c>
      <c r="T53" s="438"/>
      <c r="U53" s="434">
        <v>227972.71</v>
      </c>
      <c r="V53" s="438"/>
      <c r="W53" s="434">
        <v>106068.7</v>
      </c>
      <c r="X53" s="438"/>
      <c r="Y53" s="434">
        <v>37752.815999999999</v>
      </c>
      <c r="Z53" s="438"/>
      <c r="AA53" s="434">
        <v>338018.95</v>
      </c>
      <c r="AB53" s="438"/>
      <c r="AC53" s="434">
        <v>283628.09999999998</v>
      </c>
      <c r="AD53" s="438"/>
      <c r="AE53" s="434">
        <v>34174.230000000003</v>
      </c>
      <c r="AF53" s="438"/>
      <c r="AG53" s="434">
        <v>534735.5</v>
      </c>
      <c r="AH53" s="438"/>
      <c r="AI53" s="434">
        <v>310798.09999999998</v>
      </c>
      <c r="AJ53" s="438"/>
      <c r="AK53" s="434">
        <v>93758.13</v>
      </c>
      <c r="AL53" s="438"/>
      <c r="AM53" s="434">
        <v>122380.91</v>
      </c>
      <c r="AN53" s="438"/>
      <c r="AO53" s="434">
        <v>190088.85</v>
      </c>
      <c r="AP53" s="438"/>
      <c r="AQ53" s="434">
        <v>139071.95000000001</v>
      </c>
      <c r="AR53" s="438"/>
      <c r="AS53" s="434">
        <v>153821.48000000001</v>
      </c>
    </row>
    <row r="54" spans="1:62" ht="15" customHeight="1" x14ac:dyDescent="0.2">
      <c r="A54" s="118"/>
      <c r="B54" s="119" t="s">
        <v>1304</v>
      </c>
      <c r="C54" s="438">
        <v>63</v>
      </c>
      <c r="D54" s="437"/>
      <c r="E54" s="438">
        <v>3</v>
      </c>
      <c r="F54" s="438"/>
      <c r="G54" s="438">
        <v>3</v>
      </c>
      <c r="H54" s="438"/>
      <c r="I54" s="438">
        <v>3</v>
      </c>
      <c r="J54" s="438"/>
      <c r="K54" s="438">
        <v>3</v>
      </c>
      <c r="L54" s="438"/>
      <c r="M54" s="438">
        <v>3</v>
      </c>
      <c r="N54" s="438"/>
      <c r="O54" s="438">
        <v>3</v>
      </c>
      <c r="P54" s="438"/>
      <c r="Q54" s="438">
        <v>3</v>
      </c>
      <c r="R54" s="438"/>
      <c r="S54" s="438">
        <v>3</v>
      </c>
      <c r="T54" s="438"/>
      <c r="U54" s="438">
        <v>3</v>
      </c>
      <c r="V54" s="438"/>
      <c r="W54" s="438">
        <v>3</v>
      </c>
      <c r="X54" s="438"/>
      <c r="Y54" s="438">
        <v>3</v>
      </c>
      <c r="Z54" s="438"/>
      <c r="AA54" s="438">
        <v>2</v>
      </c>
      <c r="AB54" s="438"/>
      <c r="AC54" s="438">
        <v>3</v>
      </c>
      <c r="AD54" s="438"/>
      <c r="AE54" s="438">
        <v>3</v>
      </c>
      <c r="AF54" s="438"/>
      <c r="AG54" s="438">
        <v>3</v>
      </c>
      <c r="AH54" s="438"/>
      <c r="AI54" s="438">
        <v>3</v>
      </c>
      <c r="AJ54" s="438"/>
      <c r="AK54" s="438">
        <v>3</v>
      </c>
      <c r="AL54" s="438"/>
      <c r="AM54" s="438">
        <v>3</v>
      </c>
      <c r="AN54" s="438"/>
      <c r="AO54" s="438">
        <v>3</v>
      </c>
      <c r="AP54" s="438"/>
      <c r="AQ54" s="438">
        <v>3</v>
      </c>
      <c r="AR54" s="438"/>
      <c r="AS54" s="438">
        <v>3</v>
      </c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</row>
    <row r="55" spans="1:62" s="116" customFormat="1" ht="15" customHeight="1" x14ac:dyDescent="0.2">
      <c r="A55" s="113"/>
      <c r="B55" s="114" t="s">
        <v>1305</v>
      </c>
      <c r="C55" s="120">
        <v>11.079650000000001</v>
      </c>
      <c r="D55" s="114"/>
      <c r="E55" s="354">
        <v>15.93708</v>
      </c>
      <c r="G55" s="354">
        <v>6.9458359999999999</v>
      </c>
      <c r="I55" s="354">
        <v>19.192969999999999</v>
      </c>
      <c r="K55" s="354">
        <v>10.670019999999999</v>
      </c>
      <c r="M55" s="116">
        <v>11.513159999999999</v>
      </c>
      <c r="O55" s="354">
        <v>14.987220000000001</v>
      </c>
      <c r="Q55" s="354">
        <v>8.6089079999999996</v>
      </c>
      <c r="S55" s="354">
        <v>18.794170000000001</v>
      </c>
      <c r="U55" s="354">
        <v>9.5505689999999994</v>
      </c>
      <c r="W55" s="354">
        <v>7.320157</v>
      </c>
      <c r="Y55" s="354">
        <v>4.8880999999999997</v>
      </c>
      <c r="AA55" s="354">
        <v>11.96687</v>
      </c>
      <c r="AC55" s="354">
        <v>14.51647</v>
      </c>
      <c r="AE55" s="354">
        <v>12.080859999999999</v>
      </c>
      <c r="AG55" s="354">
        <v>13.989660000000001</v>
      </c>
      <c r="AI55" s="354">
        <v>17.09366</v>
      </c>
      <c r="AK55" s="354">
        <v>11.145720000000001</v>
      </c>
      <c r="AM55" s="354">
        <v>5.1108180000000001</v>
      </c>
      <c r="AO55" s="354">
        <v>8.4486899999999991</v>
      </c>
      <c r="AQ55" s="354">
        <v>9.4612280000000002</v>
      </c>
      <c r="AS55" s="354">
        <v>8.2938399999999994</v>
      </c>
    </row>
    <row r="56" spans="1:62" ht="15" customHeight="1" x14ac:dyDescent="0.2">
      <c r="AC56" s="99"/>
      <c r="AE56" s="99"/>
      <c r="AT56" s="121"/>
      <c r="AU56" s="121"/>
      <c r="AV56" s="121"/>
    </row>
    <row r="57" spans="1:62" ht="15" customHeight="1" x14ac:dyDescent="0.2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121"/>
      <c r="AV57" s="121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</row>
    <row r="58" spans="1:62" ht="15" customHeight="1" x14ac:dyDescent="0.2">
      <c r="AT58" s="121"/>
      <c r="AU58" s="121"/>
      <c r="AV58" s="121"/>
      <c r="AW58" s="99"/>
    </row>
    <row r="59" spans="1:62" s="122" customFormat="1" x14ac:dyDescent="0.2">
      <c r="B59" s="123" t="s">
        <v>120</v>
      </c>
      <c r="I59" s="124"/>
      <c r="AC59" s="125"/>
      <c r="AE59" s="125"/>
      <c r="AG59" s="125"/>
      <c r="AI59" s="125"/>
      <c r="AK59" s="125"/>
    </row>
    <row r="60" spans="1:62" s="127" customFormat="1" x14ac:dyDescent="0.2">
      <c r="B60" s="126" t="s">
        <v>121</v>
      </c>
      <c r="I60" s="128"/>
      <c r="AE60" s="129"/>
      <c r="AG60" s="129"/>
      <c r="AI60" s="129"/>
      <c r="AK60" s="129"/>
    </row>
    <row r="61" spans="1:62" x14ac:dyDescent="0.2">
      <c r="AT61" s="121"/>
      <c r="AU61" s="121"/>
      <c r="AV61" s="121"/>
    </row>
    <row r="62" spans="1:62" s="6" customFormat="1" ht="15" customHeight="1" x14ac:dyDescent="0.2">
      <c r="E62" s="401"/>
      <c r="F62" s="4"/>
      <c r="G62" s="400"/>
      <c r="H62" s="400"/>
      <c r="I62" s="400"/>
      <c r="J62" s="400"/>
      <c r="K62" s="400"/>
      <c r="M62" s="284"/>
      <c r="N62" s="284"/>
      <c r="O62" s="401"/>
      <c r="P62" s="401"/>
      <c r="Q62" s="401"/>
      <c r="R62" s="401"/>
      <c r="S62" s="402"/>
      <c r="T62" s="400"/>
      <c r="U62" s="403"/>
      <c r="V62" s="403"/>
      <c r="W62" s="401"/>
      <c r="X62" s="401"/>
      <c r="Y62" s="400" t="s">
        <v>972</v>
      </c>
      <c r="Z62" s="400"/>
      <c r="AA62" s="403" t="s">
        <v>1258</v>
      </c>
      <c r="AB62" s="403"/>
      <c r="AC62" s="401"/>
      <c r="AD62" s="401"/>
      <c r="AE62" s="400"/>
      <c r="AG62" s="400"/>
      <c r="AI62" s="403"/>
      <c r="AK62" s="401"/>
      <c r="AM62" s="400"/>
      <c r="AN62" s="400"/>
      <c r="AO62" s="400"/>
      <c r="AQ62" s="401"/>
      <c r="AS62" s="403"/>
      <c r="AT62" s="130"/>
      <c r="AU62" s="130"/>
      <c r="AV62" s="130"/>
      <c r="AW62" s="401" t="s">
        <v>1257</v>
      </c>
      <c r="AX62" s="401"/>
      <c r="AY62" s="401" t="s">
        <v>1257</v>
      </c>
      <c r="AZ62" s="401"/>
      <c r="BA62" s="401" t="s">
        <v>1257</v>
      </c>
      <c r="BB62" s="401"/>
      <c r="BC62" s="400" t="s">
        <v>1257</v>
      </c>
      <c r="BD62" s="400"/>
      <c r="BE62" s="400" t="s">
        <v>1293</v>
      </c>
      <c r="BG62" s="400" t="s">
        <v>1294</v>
      </c>
      <c r="BI62" s="400" t="s">
        <v>1294</v>
      </c>
      <c r="BJ62" s="400"/>
    </row>
    <row r="63" spans="1:62" s="6" customFormat="1" x14ac:dyDescent="0.2">
      <c r="E63" s="401"/>
      <c r="F63" s="4"/>
      <c r="G63" s="400"/>
      <c r="H63" s="400"/>
      <c r="I63" s="400"/>
      <c r="J63" s="400"/>
      <c r="K63" s="400"/>
      <c r="M63" s="284"/>
      <c r="N63" s="284"/>
      <c r="O63" s="401"/>
      <c r="P63" s="401"/>
      <c r="Q63" s="401"/>
      <c r="R63" s="401"/>
      <c r="S63" s="400"/>
      <c r="T63" s="400"/>
      <c r="U63" s="403"/>
      <c r="V63" s="403"/>
      <c r="W63" s="401"/>
      <c r="X63" s="401"/>
      <c r="Y63" s="400"/>
      <c r="Z63" s="400"/>
      <c r="AA63" s="403"/>
      <c r="AB63" s="403"/>
      <c r="AC63" s="401"/>
      <c r="AD63" s="401"/>
      <c r="AE63" s="400"/>
      <c r="AG63" s="400"/>
      <c r="AI63" s="403"/>
      <c r="AK63" s="401"/>
      <c r="AM63" s="400"/>
      <c r="AN63" s="400"/>
      <c r="AO63" s="400"/>
      <c r="AQ63" s="401"/>
      <c r="AS63" s="403"/>
      <c r="AT63" s="130"/>
      <c r="AU63" s="130"/>
      <c r="AV63" s="130"/>
      <c r="AW63" s="401"/>
      <c r="AX63" s="401"/>
      <c r="AY63" s="401"/>
      <c r="AZ63" s="401"/>
      <c r="BA63" s="401"/>
      <c r="BB63" s="401"/>
      <c r="BC63" s="400"/>
      <c r="BD63" s="400"/>
      <c r="BE63" s="400"/>
      <c r="BG63" s="400"/>
      <c r="BI63" s="400"/>
      <c r="BJ63" s="400"/>
    </row>
    <row r="64" spans="1:62" s="6" customFormat="1" x14ac:dyDescent="0.2">
      <c r="E64" s="401"/>
      <c r="F64" s="4"/>
      <c r="G64" s="400"/>
      <c r="H64" s="400"/>
      <c r="I64" s="400"/>
      <c r="J64" s="400"/>
      <c r="K64" s="400"/>
      <c r="M64" s="284"/>
      <c r="N64" s="284"/>
      <c r="O64" s="401"/>
      <c r="P64" s="401"/>
      <c r="Q64" s="401"/>
      <c r="R64" s="401"/>
      <c r="S64" s="400"/>
      <c r="T64" s="400"/>
      <c r="U64" s="403"/>
      <c r="V64" s="403"/>
      <c r="W64" s="401"/>
      <c r="X64" s="401"/>
      <c r="Y64" s="400"/>
      <c r="Z64" s="400"/>
      <c r="AA64" s="403"/>
      <c r="AB64" s="403"/>
      <c r="AC64" s="401"/>
      <c r="AD64" s="401"/>
      <c r="AE64" s="400"/>
      <c r="AG64" s="400"/>
      <c r="AI64" s="403"/>
      <c r="AK64" s="401"/>
      <c r="AM64" s="400"/>
      <c r="AN64" s="400"/>
      <c r="AO64" s="400"/>
      <c r="AQ64" s="401"/>
      <c r="AS64" s="403"/>
      <c r="AT64" s="130"/>
      <c r="AU64" s="130"/>
      <c r="AV64" s="130"/>
      <c r="AW64" s="401"/>
      <c r="AX64" s="401"/>
      <c r="AY64" s="401"/>
      <c r="AZ64" s="401"/>
      <c r="BA64" s="401"/>
      <c r="BB64" s="401"/>
      <c r="BC64" s="400"/>
      <c r="BD64" s="400"/>
      <c r="BE64" s="400"/>
      <c r="BG64" s="400"/>
      <c r="BI64" s="400"/>
      <c r="BJ64" s="400"/>
    </row>
    <row r="65" spans="5:62" s="6" customFormat="1" x14ac:dyDescent="0.2">
      <c r="E65" s="401"/>
      <c r="F65" s="4"/>
      <c r="G65" s="400"/>
      <c r="H65" s="400"/>
      <c r="I65" s="400"/>
      <c r="J65" s="400"/>
      <c r="K65" s="400"/>
      <c r="M65" s="284"/>
      <c r="N65" s="284"/>
      <c r="O65" s="401"/>
      <c r="P65" s="401"/>
      <c r="Q65" s="401"/>
      <c r="R65" s="401"/>
      <c r="S65" s="400"/>
      <c r="T65" s="400"/>
      <c r="U65" s="403"/>
      <c r="V65" s="403"/>
      <c r="W65" s="401"/>
      <c r="X65" s="401"/>
      <c r="Y65" s="400"/>
      <c r="Z65" s="400"/>
      <c r="AA65" s="403"/>
      <c r="AB65" s="403"/>
      <c r="AC65" s="401"/>
      <c r="AD65" s="401"/>
      <c r="AE65" s="400"/>
      <c r="AG65" s="400"/>
      <c r="AI65" s="403"/>
      <c r="AK65" s="401"/>
      <c r="AM65" s="400"/>
      <c r="AN65" s="400"/>
      <c r="AO65" s="400"/>
      <c r="AQ65" s="401"/>
      <c r="AS65" s="403"/>
      <c r="AT65" s="130"/>
      <c r="AU65" s="130"/>
      <c r="AV65" s="130"/>
      <c r="AW65" s="401"/>
      <c r="AX65" s="401"/>
      <c r="AY65" s="401"/>
      <c r="AZ65" s="401"/>
      <c r="BA65" s="401"/>
      <c r="BB65" s="401"/>
      <c r="BC65" s="400"/>
      <c r="BD65" s="400"/>
      <c r="BE65" s="400"/>
      <c r="BG65" s="400"/>
      <c r="BI65" s="400"/>
      <c r="BJ65" s="400"/>
    </row>
    <row r="66" spans="5:62" s="6" customFormat="1" x14ac:dyDescent="0.2">
      <c r="E66" s="401"/>
      <c r="F66" s="4"/>
      <c r="G66" s="400"/>
      <c r="H66" s="400"/>
      <c r="I66" s="400"/>
      <c r="J66" s="400"/>
      <c r="K66" s="400"/>
      <c r="M66" s="284"/>
      <c r="N66" s="284"/>
      <c r="O66" s="401"/>
      <c r="P66" s="401"/>
      <c r="Q66" s="401"/>
      <c r="R66" s="401"/>
      <c r="S66" s="400"/>
      <c r="T66" s="400"/>
      <c r="U66" s="403"/>
      <c r="V66" s="403"/>
      <c r="W66" s="401"/>
      <c r="X66" s="401"/>
      <c r="Y66" s="400"/>
      <c r="Z66" s="400"/>
      <c r="AA66" s="403"/>
      <c r="AB66" s="403"/>
      <c r="AC66" s="401"/>
      <c r="AD66" s="401"/>
      <c r="AE66" s="400"/>
      <c r="AG66" s="400"/>
      <c r="AI66" s="403"/>
      <c r="AK66" s="401"/>
      <c r="AM66" s="400"/>
      <c r="AN66" s="400"/>
      <c r="AO66" s="400"/>
      <c r="AQ66" s="401"/>
      <c r="AS66" s="403"/>
      <c r="AT66" s="130"/>
      <c r="AU66" s="130"/>
      <c r="AV66" s="130"/>
      <c r="AW66" s="401"/>
      <c r="AX66" s="401"/>
      <c r="AY66" s="401"/>
      <c r="AZ66" s="401"/>
      <c r="BA66" s="401"/>
      <c r="BB66" s="401"/>
      <c r="BC66" s="400"/>
      <c r="BD66" s="400"/>
      <c r="BE66" s="400"/>
      <c r="BG66" s="400"/>
      <c r="BI66" s="400"/>
      <c r="BJ66" s="400"/>
    </row>
    <row r="67" spans="5:62" s="6" customFormat="1" x14ac:dyDescent="0.2">
      <c r="E67" s="401"/>
      <c r="F67" s="4"/>
      <c r="G67" s="400"/>
      <c r="H67" s="400"/>
      <c r="I67" s="400"/>
      <c r="J67" s="400"/>
      <c r="K67" s="400"/>
      <c r="M67" s="284"/>
      <c r="N67" s="284"/>
      <c r="O67" s="401"/>
      <c r="P67" s="401"/>
      <c r="Q67" s="401"/>
      <c r="R67" s="401"/>
      <c r="S67" s="400"/>
      <c r="T67" s="400"/>
      <c r="U67" s="403"/>
      <c r="V67" s="403"/>
      <c r="W67" s="401"/>
      <c r="X67" s="401"/>
      <c r="Y67" s="400"/>
      <c r="Z67" s="400"/>
      <c r="AA67" s="403"/>
      <c r="AB67" s="403"/>
      <c r="AC67" s="401"/>
      <c r="AD67" s="401"/>
      <c r="AE67" s="400"/>
      <c r="AG67" s="400"/>
      <c r="AI67" s="403"/>
      <c r="AK67" s="401"/>
      <c r="AM67" s="400"/>
      <c r="AN67" s="400"/>
      <c r="AO67" s="400"/>
      <c r="AQ67" s="401"/>
      <c r="AS67" s="403"/>
      <c r="AT67" s="130"/>
      <c r="AU67" s="130"/>
      <c r="AV67" s="130"/>
      <c r="AW67" s="401"/>
      <c r="AX67" s="401"/>
      <c r="AY67" s="401"/>
      <c r="AZ67" s="401"/>
      <c r="BA67" s="401"/>
      <c r="BB67" s="401"/>
      <c r="BC67" s="400"/>
      <c r="BD67" s="400"/>
      <c r="BE67" s="400"/>
      <c r="BG67" s="400"/>
      <c r="BI67" s="400"/>
      <c r="BJ67" s="400"/>
    </row>
    <row r="68" spans="5:62" s="6" customFormat="1" x14ac:dyDescent="0.2">
      <c r="E68" s="401"/>
      <c r="F68" s="4"/>
      <c r="G68" s="400"/>
      <c r="H68" s="400"/>
      <c r="I68" s="400"/>
      <c r="J68" s="400"/>
      <c r="K68" s="400"/>
      <c r="M68" s="284"/>
      <c r="N68" s="284"/>
      <c r="O68" s="401"/>
      <c r="P68" s="401"/>
      <c r="Q68" s="401"/>
      <c r="R68" s="401"/>
      <c r="S68" s="400"/>
      <c r="T68" s="400"/>
      <c r="U68" s="403"/>
      <c r="V68" s="403"/>
      <c r="W68" s="401"/>
      <c r="X68" s="401"/>
      <c r="Y68" s="400"/>
      <c r="Z68" s="400"/>
      <c r="AA68" s="403"/>
      <c r="AB68" s="403"/>
      <c r="AC68" s="401"/>
      <c r="AD68" s="401"/>
      <c r="AE68" s="400"/>
      <c r="AG68" s="400"/>
      <c r="AI68" s="403"/>
      <c r="AK68" s="401"/>
      <c r="AM68" s="400"/>
      <c r="AN68" s="400"/>
      <c r="AO68" s="400"/>
      <c r="AQ68" s="401"/>
      <c r="AS68" s="403"/>
      <c r="AT68" s="130"/>
      <c r="AU68" s="130"/>
      <c r="AV68" s="130"/>
      <c r="AW68" s="401"/>
      <c r="AX68" s="401"/>
      <c r="AY68" s="401"/>
      <c r="AZ68" s="401"/>
      <c r="BA68" s="401"/>
      <c r="BB68" s="401"/>
      <c r="BC68" s="400"/>
      <c r="BD68" s="400"/>
      <c r="BE68" s="400"/>
      <c r="BG68" s="400"/>
      <c r="BI68" s="400"/>
      <c r="BJ68" s="400"/>
    </row>
    <row r="69" spans="5:62" s="6" customFormat="1" x14ac:dyDescent="0.2">
      <c r="E69" s="401"/>
      <c r="F69" s="4"/>
      <c r="G69" s="400"/>
      <c r="H69" s="400"/>
      <c r="I69" s="400"/>
      <c r="J69" s="400"/>
      <c r="K69" s="400"/>
      <c r="M69" s="284"/>
      <c r="N69" s="284"/>
      <c r="O69" s="401"/>
      <c r="P69" s="401"/>
      <c r="Q69" s="401"/>
      <c r="R69" s="401"/>
      <c r="S69" s="400"/>
      <c r="T69" s="400"/>
      <c r="U69" s="403"/>
      <c r="V69" s="403"/>
      <c r="W69" s="401"/>
      <c r="X69" s="401"/>
      <c r="Y69" s="400"/>
      <c r="Z69" s="400"/>
      <c r="AA69" s="403"/>
      <c r="AB69" s="403"/>
      <c r="AC69" s="401"/>
      <c r="AD69" s="401"/>
      <c r="AE69" s="400"/>
      <c r="AG69" s="400"/>
      <c r="AI69" s="403"/>
      <c r="AK69" s="401"/>
      <c r="AM69" s="400"/>
      <c r="AN69" s="400"/>
      <c r="AO69" s="400"/>
      <c r="AQ69" s="401"/>
      <c r="AS69" s="403"/>
      <c r="AT69" s="130"/>
      <c r="AU69" s="130"/>
      <c r="AV69" s="130"/>
      <c r="AW69" s="401"/>
      <c r="AX69" s="401"/>
      <c r="AY69" s="401"/>
      <c r="AZ69" s="401"/>
      <c r="BA69" s="401"/>
      <c r="BB69" s="401"/>
      <c r="BC69" s="400"/>
      <c r="BD69" s="400"/>
      <c r="BE69" s="400"/>
      <c r="BG69" s="400"/>
      <c r="BI69" s="400"/>
      <c r="BJ69" s="400"/>
    </row>
    <row r="70" spans="5:62" s="6" customFormat="1" x14ac:dyDescent="0.2">
      <c r="E70" s="401"/>
      <c r="F70" s="4"/>
      <c r="G70" s="400"/>
      <c r="H70" s="400"/>
      <c r="I70" s="400"/>
      <c r="J70" s="400"/>
      <c r="K70" s="400"/>
      <c r="M70" s="284"/>
      <c r="N70" s="284"/>
      <c r="O70" s="401"/>
      <c r="P70" s="401"/>
      <c r="Q70" s="401"/>
      <c r="R70" s="401"/>
      <c r="S70" s="400"/>
      <c r="T70" s="400"/>
      <c r="U70" s="403"/>
      <c r="V70" s="403"/>
      <c r="W70" s="401"/>
      <c r="X70" s="401"/>
      <c r="Y70" s="400"/>
      <c r="Z70" s="400"/>
      <c r="AA70" s="403"/>
      <c r="AB70" s="403"/>
      <c r="AC70" s="401"/>
      <c r="AD70" s="401"/>
      <c r="AE70" s="400"/>
      <c r="AG70" s="400"/>
      <c r="AI70" s="403"/>
      <c r="AK70" s="401"/>
      <c r="AM70" s="400"/>
      <c r="AN70" s="400"/>
      <c r="AO70" s="400"/>
      <c r="AQ70" s="401"/>
      <c r="AS70" s="403"/>
      <c r="AT70" s="130"/>
      <c r="AU70" s="130"/>
      <c r="AV70" s="130"/>
      <c r="AW70" s="401"/>
      <c r="AX70" s="401"/>
      <c r="AY70" s="401"/>
      <c r="AZ70" s="401"/>
      <c r="BA70" s="401"/>
      <c r="BB70" s="401"/>
      <c r="BC70" s="400"/>
      <c r="BD70" s="400"/>
      <c r="BE70" s="400"/>
      <c r="BG70" s="400"/>
      <c r="BI70" s="400"/>
      <c r="BJ70" s="400"/>
    </row>
    <row r="71" spans="5:62" s="6" customFormat="1" x14ac:dyDescent="0.2">
      <c r="E71" s="401"/>
      <c r="F71" s="4"/>
      <c r="G71" s="400"/>
      <c r="H71" s="400"/>
      <c r="I71" s="400"/>
      <c r="J71" s="400"/>
      <c r="K71" s="400"/>
      <c r="M71" s="284"/>
      <c r="N71" s="284"/>
      <c r="O71" s="401"/>
      <c r="P71" s="401"/>
      <c r="Q71" s="401"/>
      <c r="R71" s="401"/>
      <c r="S71" s="400"/>
      <c r="T71" s="400"/>
      <c r="U71" s="403"/>
      <c r="V71" s="403"/>
      <c r="W71" s="401"/>
      <c r="X71" s="401"/>
      <c r="Y71" s="400"/>
      <c r="Z71" s="400"/>
      <c r="AA71" s="403"/>
      <c r="AB71" s="403"/>
      <c r="AC71" s="401"/>
      <c r="AD71" s="401"/>
      <c r="AE71" s="400"/>
      <c r="AG71" s="400"/>
      <c r="AI71" s="403"/>
      <c r="AK71" s="401"/>
      <c r="AM71" s="400"/>
      <c r="AN71" s="400"/>
      <c r="AO71" s="400"/>
      <c r="AQ71" s="401"/>
      <c r="AS71" s="403"/>
      <c r="AT71" s="130"/>
      <c r="AU71" s="130"/>
      <c r="AV71" s="130"/>
      <c r="AW71" s="401"/>
      <c r="AX71" s="401"/>
      <c r="AY71" s="401"/>
      <c r="AZ71" s="401"/>
      <c r="BA71" s="401"/>
      <c r="BB71" s="401"/>
      <c r="BC71" s="400"/>
      <c r="BD71" s="400"/>
      <c r="BE71" s="400"/>
      <c r="BG71" s="400"/>
      <c r="BI71" s="400"/>
      <c r="BJ71" s="400"/>
    </row>
    <row r="72" spans="5:62" x14ac:dyDescent="0.2">
      <c r="AM72" s="400"/>
      <c r="AN72" s="400"/>
    </row>
    <row r="73" spans="5:62" x14ac:dyDescent="0.2">
      <c r="AM73" s="400"/>
      <c r="AN73" s="400"/>
    </row>
    <row r="74" spans="5:62" x14ac:dyDescent="0.2">
      <c r="AM74" s="400"/>
      <c r="AN74" s="400"/>
    </row>
    <row r="75" spans="5:62" x14ac:dyDescent="0.2">
      <c r="AM75" s="400"/>
      <c r="AN75" s="400"/>
    </row>
    <row r="76" spans="5:62" x14ac:dyDescent="0.2">
      <c r="AM76" s="400"/>
      <c r="AN76" s="400"/>
    </row>
    <row r="77" spans="5:62" x14ac:dyDescent="0.2">
      <c r="AM77" s="400"/>
      <c r="AN77" s="400"/>
    </row>
  </sheetData>
  <mergeCells count="57">
    <mergeCell ref="BI62:BJ71"/>
    <mergeCell ref="AG62:AG71"/>
    <mergeCell ref="AI62:AI71"/>
    <mergeCell ref="AK62:AK71"/>
    <mergeCell ref="AM62:AN77"/>
    <mergeCell ref="AO62:AO71"/>
    <mergeCell ref="AQ62:AQ71"/>
    <mergeCell ref="U62:V71"/>
    <mergeCell ref="W62:X71"/>
    <mergeCell ref="AY62:AZ71"/>
    <mergeCell ref="BA62:BB71"/>
    <mergeCell ref="AA62:AB71"/>
    <mergeCell ref="AS62:AS71"/>
    <mergeCell ref="AC62:AD71"/>
    <mergeCell ref="AE62:AE71"/>
    <mergeCell ref="E62:E71"/>
    <mergeCell ref="G62:H71"/>
    <mergeCell ref="I62:J71"/>
    <mergeCell ref="K62:K71"/>
    <mergeCell ref="S62:T71"/>
    <mergeCell ref="O62:P71"/>
    <mergeCell ref="Q62:R71"/>
    <mergeCell ref="BG4:BH4"/>
    <mergeCell ref="AC4:AD4"/>
    <mergeCell ref="AE4:AF4"/>
    <mergeCell ref="BI4:BJ4"/>
    <mergeCell ref="Y62:Z71"/>
    <mergeCell ref="AQ4:AR4"/>
    <mergeCell ref="AS4:AT4"/>
    <mergeCell ref="AU4:AV4"/>
    <mergeCell ref="AG4:AH4"/>
    <mergeCell ref="AI4:AJ4"/>
    <mergeCell ref="AK4:AL4"/>
    <mergeCell ref="AM4:AN4"/>
    <mergeCell ref="BG62:BG71"/>
    <mergeCell ref="AW62:AX71"/>
    <mergeCell ref="BE62:BE71"/>
    <mergeCell ref="BC62:BD71"/>
    <mergeCell ref="AY4:AZ4"/>
    <mergeCell ref="BA4:BB4"/>
    <mergeCell ref="AA4:AB4"/>
    <mergeCell ref="BC4:BD4"/>
    <mergeCell ref="BE4:BF4"/>
    <mergeCell ref="Y4:Z4"/>
    <mergeCell ref="M4:N4"/>
    <mergeCell ref="AO4:AP4"/>
    <mergeCell ref="AW4:AX4"/>
    <mergeCell ref="W4:X4"/>
    <mergeCell ref="U4:V4"/>
    <mergeCell ref="S4:T4"/>
    <mergeCell ref="O4:P4"/>
    <mergeCell ref="Q4:R4"/>
    <mergeCell ref="C4:D4"/>
    <mergeCell ref="E4:F4"/>
    <mergeCell ref="G4:H4"/>
    <mergeCell ref="I4:J4"/>
    <mergeCell ref="K4:L4"/>
  </mergeCells>
  <printOptions horizontalCentered="1" gridLines="1"/>
  <pageMargins left="0.25" right="0.25" top="0.75" bottom="0.25" header="0.3" footer="0.3"/>
  <pageSetup scale="82" orientation="landscape" r:id="rId1"/>
  <headerFooter alignWithMargins="0">
    <oddHeader>&amp;C&amp;12 2015 SRPN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15FC-389E-4EA3-A043-56007FA14937}">
  <dimension ref="A1:Z72"/>
  <sheetViews>
    <sheetView zoomScaleNormal="100" workbookViewId="0"/>
  </sheetViews>
  <sheetFormatPr defaultColWidth="36.7109375" defaultRowHeight="15" x14ac:dyDescent="0.2"/>
  <cols>
    <col min="1" max="1" width="13" style="6" customWidth="1"/>
    <col min="2" max="2" width="29" style="5" bestFit="1" customWidth="1"/>
    <col min="3" max="3" width="17.5703125" style="4" customWidth="1"/>
    <col min="4" max="4" width="9.5703125" style="4" customWidth="1"/>
    <col min="5" max="5" width="14.85546875" style="4" bestFit="1" customWidth="1"/>
    <col min="6" max="6" width="9.5703125" style="4" customWidth="1"/>
    <col min="7" max="7" width="12.85546875" style="4" customWidth="1"/>
    <col min="8" max="8" width="9.5703125" style="4" customWidth="1"/>
    <col min="9" max="9" width="13.140625" style="4" bestFit="1" customWidth="1"/>
    <col min="10" max="10" width="9.5703125" style="4" customWidth="1"/>
    <col min="11" max="11" width="12.85546875" style="4" customWidth="1"/>
    <col min="12" max="12" width="9.5703125" style="4" customWidth="1"/>
    <col min="13" max="13" width="12.85546875" style="4" customWidth="1"/>
    <col min="14" max="14" width="9.5703125" style="4" customWidth="1"/>
    <col min="15" max="15" width="12.140625" style="4" bestFit="1" customWidth="1"/>
    <col min="16" max="16" width="9.5703125" style="4" customWidth="1"/>
    <col min="17" max="17" width="10.7109375" style="4" customWidth="1"/>
    <col min="18" max="18" width="9.5703125" style="4" customWidth="1"/>
    <col min="19" max="19" width="11.42578125" style="4" customWidth="1"/>
    <col min="20" max="20" width="9.5703125" style="4" customWidth="1"/>
    <col min="21" max="22" width="11" style="4" customWidth="1"/>
    <col min="23" max="23" width="12.7109375" style="4" customWidth="1"/>
    <col min="24" max="24" width="8.7109375" style="4" bestFit="1" customWidth="1"/>
    <col min="25" max="25" width="13.42578125" style="4" customWidth="1"/>
    <col min="26" max="26" width="9.5703125" style="4" customWidth="1"/>
    <col min="27" max="30" width="6.5703125" style="4" customWidth="1"/>
    <col min="31" max="33" width="8.28515625" style="4" customWidth="1"/>
    <col min="34" max="16384" width="36.7109375" style="4"/>
  </cols>
  <sheetData>
    <row r="1" spans="1:26" s="91" customFormat="1" ht="15.75" x14ac:dyDescent="0.25">
      <c r="A1" s="90" t="s">
        <v>1321</v>
      </c>
      <c r="B1" s="365"/>
    </row>
    <row r="2" spans="1:26" s="91" customFormat="1" ht="15.75" x14ac:dyDescent="0.25">
      <c r="A2" s="90"/>
      <c r="B2" s="365"/>
    </row>
    <row r="3" spans="1:26" s="91" customFormat="1" ht="15.75" x14ac:dyDescent="0.25">
      <c r="A3" s="107"/>
      <c r="B3" s="365"/>
    </row>
    <row r="4" spans="1:26" s="368" customFormat="1" ht="49.5" customHeight="1" x14ac:dyDescent="0.25">
      <c r="A4" s="366" t="s">
        <v>0</v>
      </c>
      <c r="B4" s="367" t="s">
        <v>1</v>
      </c>
      <c r="C4" s="404" t="s">
        <v>1307</v>
      </c>
      <c r="D4" s="404"/>
      <c r="E4" s="404" t="s">
        <v>1308</v>
      </c>
      <c r="F4" s="404"/>
      <c r="G4" s="404" t="s">
        <v>1309</v>
      </c>
      <c r="H4" s="404"/>
      <c r="I4" s="404" t="s">
        <v>1310</v>
      </c>
      <c r="J4" s="404"/>
      <c r="K4" s="404" t="s">
        <v>1311</v>
      </c>
      <c r="L4" s="404"/>
      <c r="M4" s="404" t="s">
        <v>1312</v>
      </c>
      <c r="N4" s="404"/>
      <c r="O4" s="404" t="s">
        <v>1313</v>
      </c>
      <c r="P4" s="404"/>
      <c r="Q4" s="404" t="s">
        <v>1314</v>
      </c>
      <c r="R4" s="404"/>
      <c r="S4" s="404" t="s">
        <v>1315</v>
      </c>
      <c r="T4" s="404"/>
      <c r="U4" s="404" t="s">
        <v>1316</v>
      </c>
      <c r="V4" s="404"/>
      <c r="W4" s="404" t="s">
        <v>1325</v>
      </c>
      <c r="X4" s="404"/>
      <c r="Y4" s="404" t="s">
        <v>1317</v>
      </c>
      <c r="Z4" s="404"/>
    </row>
    <row r="5" spans="1:26" s="269" customFormat="1" ht="16.5" thickBot="1" x14ac:dyDescent="0.3">
      <c r="A5" s="170"/>
      <c r="B5" s="171"/>
      <c r="C5" s="269" t="s">
        <v>95</v>
      </c>
      <c r="D5" s="269" t="s">
        <v>117</v>
      </c>
      <c r="E5" s="269" t="s">
        <v>95</v>
      </c>
      <c r="F5" s="269" t="s">
        <v>117</v>
      </c>
      <c r="G5" s="269" t="s">
        <v>95</v>
      </c>
      <c r="H5" s="269" t="s">
        <v>117</v>
      </c>
      <c r="I5" s="269" t="s">
        <v>95</v>
      </c>
      <c r="J5" s="269" t="s">
        <v>117</v>
      </c>
      <c r="K5" s="269" t="s">
        <v>95</v>
      </c>
      <c r="L5" s="269" t="s">
        <v>117</v>
      </c>
      <c r="M5" s="269" t="s">
        <v>95</v>
      </c>
      <c r="N5" s="269" t="s">
        <v>117</v>
      </c>
      <c r="O5" s="269" t="s">
        <v>95</v>
      </c>
      <c r="P5" s="269" t="s">
        <v>117</v>
      </c>
      <c r="Q5" s="269" t="s">
        <v>95</v>
      </c>
      <c r="R5" s="269" t="s">
        <v>117</v>
      </c>
      <c r="S5" s="269" t="s">
        <v>95</v>
      </c>
      <c r="T5" s="269" t="s">
        <v>117</v>
      </c>
      <c r="U5" s="269" t="s">
        <v>95</v>
      </c>
      <c r="V5" s="269" t="s">
        <v>117</v>
      </c>
      <c r="W5" s="269" t="s">
        <v>95</v>
      </c>
      <c r="X5" s="269" t="s">
        <v>117</v>
      </c>
      <c r="Y5" s="269" t="s">
        <v>95</v>
      </c>
      <c r="Z5" s="269" t="s">
        <v>117</v>
      </c>
    </row>
    <row r="6" spans="1:26" x14ac:dyDescent="0.2">
      <c r="A6" s="369">
        <v>1</v>
      </c>
      <c r="B6" s="370" t="s">
        <v>5</v>
      </c>
      <c r="C6" s="348">
        <v>2188.6999999999998</v>
      </c>
      <c r="D6" s="69">
        <v>45</v>
      </c>
      <c r="E6" s="371">
        <v>1013.68</v>
      </c>
      <c r="F6" s="371">
        <v>45</v>
      </c>
      <c r="G6" s="371">
        <v>2655.17</v>
      </c>
      <c r="H6" s="371">
        <v>43</v>
      </c>
      <c r="I6" s="371">
        <v>2656.5</v>
      </c>
      <c r="J6" s="372">
        <v>45</v>
      </c>
      <c r="K6" s="373">
        <v>1981.63</v>
      </c>
      <c r="L6" s="372">
        <v>44</v>
      </c>
      <c r="M6" s="371">
        <v>2469.7800000000002</v>
      </c>
      <c r="N6" s="372">
        <v>45</v>
      </c>
      <c r="O6" s="371">
        <v>3142.07</v>
      </c>
      <c r="P6" s="372">
        <v>45</v>
      </c>
      <c r="Q6" s="371">
        <v>1808.54</v>
      </c>
      <c r="R6" s="372">
        <v>45</v>
      </c>
      <c r="S6" s="371">
        <v>2005.6</v>
      </c>
      <c r="T6" s="372">
        <v>45</v>
      </c>
      <c r="U6" s="371">
        <v>1866.64</v>
      </c>
      <c r="V6" s="371">
        <v>45</v>
      </c>
      <c r="W6" s="371">
        <v>3049.79</v>
      </c>
      <c r="X6" s="371">
        <v>45</v>
      </c>
      <c r="Y6" s="371">
        <v>2764.11</v>
      </c>
      <c r="Z6" s="371">
        <v>45</v>
      </c>
    </row>
    <row r="7" spans="1:26" x14ac:dyDescent="0.2">
      <c r="A7" s="369">
        <v>2</v>
      </c>
      <c r="B7" s="370" t="s">
        <v>8</v>
      </c>
      <c r="C7" s="348">
        <v>2756.5</v>
      </c>
      <c r="D7" s="69">
        <v>44</v>
      </c>
      <c r="E7" s="371">
        <v>1874.93</v>
      </c>
      <c r="F7" s="371">
        <v>44</v>
      </c>
      <c r="G7" s="371">
        <v>2543.89</v>
      </c>
      <c r="H7" s="371">
        <v>44</v>
      </c>
      <c r="I7" s="371">
        <v>3292.34</v>
      </c>
      <c r="J7" s="372">
        <v>44</v>
      </c>
      <c r="K7" s="373">
        <v>2531.96</v>
      </c>
      <c r="L7" s="372">
        <v>28</v>
      </c>
      <c r="M7" s="371">
        <v>3233.11</v>
      </c>
      <c r="N7" s="372">
        <v>44</v>
      </c>
      <c r="O7" s="371">
        <v>3403.6</v>
      </c>
      <c r="P7" s="372">
        <v>44</v>
      </c>
      <c r="Q7" s="371">
        <v>2339.79</v>
      </c>
      <c r="R7" s="372">
        <v>44</v>
      </c>
      <c r="S7" s="371">
        <v>2551.36</v>
      </c>
      <c r="T7" s="372">
        <v>42</v>
      </c>
      <c r="U7" s="371">
        <v>2445.6799999999998</v>
      </c>
      <c r="V7" s="371">
        <v>44</v>
      </c>
      <c r="W7" s="371">
        <v>3521.66</v>
      </c>
      <c r="X7" s="371">
        <v>44</v>
      </c>
      <c r="Y7" s="371">
        <v>2898.44</v>
      </c>
      <c r="Z7" s="371">
        <v>44</v>
      </c>
    </row>
    <row r="8" spans="1:26" x14ac:dyDescent="0.2">
      <c r="A8" s="369">
        <v>3</v>
      </c>
      <c r="B8" s="370" t="s">
        <v>9</v>
      </c>
      <c r="C8" s="348">
        <v>3252.01</v>
      </c>
      <c r="D8" s="69">
        <v>42</v>
      </c>
      <c r="E8" s="371">
        <v>2012.57</v>
      </c>
      <c r="F8" s="371">
        <v>43</v>
      </c>
      <c r="G8" s="371">
        <v>2898.67</v>
      </c>
      <c r="H8" s="371">
        <v>41</v>
      </c>
      <c r="I8" s="371">
        <v>4361.55</v>
      </c>
      <c r="J8" s="372">
        <v>33</v>
      </c>
      <c r="K8" s="373">
        <v>2162.09</v>
      </c>
      <c r="L8" s="372">
        <v>40</v>
      </c>
      <c r="M8" s="371">
        <v>3786.06</v>
      </c>
      <c r="N8" s="372">
        <v>43</v>
      </c>
      <c r="O8" s="371">
        <v>4448.21</v>
      </c>
      <c r="P8" s="372">
        <v>36</v>
      </c>
      <c r="Q8" s="371">
        <v>2918.74</v>
      </c>
      <c r="R8" s="372">
        <v>42</v>
      </c>
      <c r="S8" s="371">
        <v>2664.13</v>
      </c>
      <c r="T8" s="372">
        <v>40</v>
      </c>
      <c r="U8" s="371">
        <v>2874.14</v>
      </c>
      <c r="V8" s="371">
        <v>40</v>
      </c>
      <c r="W8" s="371">
        <v>4471</v>
      </c>
      <c r="X8" s="371">
        <v>29</v>
      </c>
      <c r="Y8" s="371">
        <v>4218.76</v>
      </c>
      <c r="Z8" s="371">
        <v>42</v>
      </c>
    </row>
    <row r="9" spans="1:26" x14ac:dyDescent="0.2">
      <c r="A9" s="369">
        <v>4</v>
      </c>
      <c r="B9" s="374" t="s">
        <v>10</v>
      </c>
      <c r="C9" s="348">
        <v>3518.28</v>
      </c>
      <c r="D9" s="69">
        <v>38</v>
      </c>
      <c r="E9" s="371">
        <v>2117.48</v>
      </c>
      <c r="F9" s="371">
        <v>40</v>
      </c>
      <c r="G9" s="371">
        <v>3390</v>
      </c>
      <c r="H9" s="371">
        <v>25</v>
      </c>
      <c r="I9" s="371">
        <v>4570.66</v>
      </c>
      <c r="J9" s="372">
        <v>24</v>
      </c>
      <c r="K9" s="373">
        <v>2465.83</v>
      </c>
      <c r="L9" s="372">
        <v>31</v>
      </c>
      <c r="M9" s="371">
        <v>4297.88</v>
      </c>
      <c r="N9" s="372">
        <v>32</v>
      </c>
      <c r="O9" s="371">
        <v>4530.41</v>
      </c>
      <c r="P9" s="372">
        <v>31</v>
      </c>
      <c r="Q9" s="371">
        <v>3282.47</v>
      </c>
      <c r="R9" s="372">
        <v>38</v>
      </c>
      <c r="S9" s="371">
        <v>2927.44</v>
      </c>
      <c r="T9" s="372">
        <v>32</v>
      </c>
      <c r="U9" s="371">
        <v>3333.26</v>
      </c>
      <c r="V9" s="371">
        <v>16</v>
      </c>
      <c r="W9" s="371">
        <v>4669.3900000000003</v>
      </c>
      <c r="X9" s="371">
        <v>19</v>
      </c>
      <c r="Y9" s="371">
        <v>4748.13</v>
      </c>
      <c r="Z9" s="371">
        <v>31</v>
      </c>
    </row>
    <row r="10" spans="1:26" x14ac:dyDescent="0.2">
      <c r="A10" s="369">
        <v>5</v>
      </c>
      <c r="B10" s="370" t="s">
        <v>24</v>
      </c>
      <c r="C10" s="348">
        <v>3758.95</v>
      </c>
      <c r="D10" s="69">
        <v>19</v>
      </c>
      <c r="E10" s="371">
        <v>2929.86</v>
      </c>
      <c r="F10" s="371">
        <v>10</v>
      </c>
      <c r="G10" s="371">
        <v>3543.89</v>
      </c>
      <c r="H10" s="371">
        <v>14</v>
      </c>
      <c r="I10" s="371">
        <v>4834.92</v>
      </c>
      <c r="J10" s="372">
        <v>9</v>
      </c>
      <c r="K10" s="373">
        <v>2168.81</v>
      </c>
      <c r="L10" s="372">
        <v>39</v>
      </c>
      <c r="M10" s="371">
        <v>4333.54</v>
      </c>
      <c r="N10" s="372">
        <v>29</v>
      </c>
      <c r="O10" s="371">
        <v>4462.41</v>
      </c>
      <c r="P10" s="372">
        <v>35</v>
      </c>
      <c r="Q10" s="371">
        <v>3916.9</v>
      </c>
      <c r="R10" s="372">
        <v>4</v>
      </c>
      <c r="S10" s="371">
        <v>2839.5</v>
      </c>
      <c r="T10" s="372">
        <v>36</v>
      </c>
      <c r="U10" s="371">
        <v>3324.98</v>
      </c>
      <c r="V10" s="371">
        <v>19</v>
      </c>
      <c r="W10" s="371">
        <v>4389.18</v>
      </c>
      <c r="X10" s="371">
        <v>33</v>
      </c>
      <c r="Y10" s="371">
        <v>5280.11</v>
      </c>
      <c r="Z10" s="371">
        <v>4</v>
      </c>
    </row>
    <row r="11" spans="1:26" x14ac:dyDescent="0.2">
      <c r="A11" s="369">
        <v>6</v>
      </c>
      <c r="B11" s="370" t="s">
        <v>129</v>
      </c>
      <c r="C11" s="348">
        <v>3715.55</v>
      </c>
      <c r="D11" s="69">
        <v>27</v>
      </c>
      <c r="E11" s="371">
        <v>3189.89</v>
      </c>
      <c r="F11" s="371">
        <v>3</v>
      </c>
      <c r="G11" s="371">
        <v>3392.56</v>
      </c>
      <c r="H11" s="371">
        <v>24</v>
      </c>
      <c r="I11" s="371">
        <v>4347.6899999999996</v>
      </c>
      <c r="J11" s="372">
        <v>34</v>
      </c>
      <c r="K11" s="373">
        <v>1936.8</v>
      </c>
      <c r="L11" s="372">
        <v>45</v>
      </c>
      <c r="M11" s="371">
        <v>4516.6400000000003</v>
      </c>
      <c r="N11" s="372">
        <v>19</v>
      </c>
      <c r="O11" s="371">
        <v>4437.75</v>
      </c>
      <c r="P11" s="372">
        <v>37</v>
      </c>
      <c r="Q11" s="371">
        <v>3871.51</v>
      </c>
      <c r="R11" s="372">
        <v>6</v>
      </c>
      <c r="S11" s="371">
        <v>2608.27</v>
      </c>
      <c r="T11" s="372">
        <v>41</v>
      </c>
      <c r="U11" s="371">
        <v>3060.6</v>
      </c>
      <c r="V11" s="371">
        <v>36</v>
      </c>
      <c r="W11" s="371">
        <v>4159.41</v>
      </c>
      <c r="X11" s="371">
        <v>39</v>
      </c>
      <c r="Y11" s="371">
        <v>5001.8</v>
      </c>
      <c r="Z11" s="371">
        <v>16</v>
      </c>
    </row>
    <row r="12" spans="1:26" x14ac:dyDescent="0.2">
      <c r="A12" s="369">
        <v>7</v>
      </c>
      <c r="B12" s="370" t="s">
        <v>131</v>
      </c>
      <c r="C12" s="348">
        <v>3460.44</v>
      </c>
      <c r="D12" s="69">
        <v>40</v>
      </c>
      <c r="E12" s="371">
        <v>2512.0100000000002</v>
      </c>
      <c r="F12" s="371">
        <v>32</v>
      </c>
      <c r="G12" s="371">
        <v>2848.22</v>
      </c>
      <c r="H12" s="371">
        <v>42</v>
      </c>
      <c r="I12" s="371">
        <v>4396.54</v>
      </c>
      <c r="J12" s="372">
        <v>30</v>
      </c>
      <c r="K12" s="373">
        <v>2379.5300000000002</v>
      </c>
      <c r="L12" s="372">
        <v>35</v>
      </c>
      <c r="M12" s="371">
        <v>4295.05</v>
      </c>
      <c r="N12" s="372">
        <v>33</v>
      </c>
      <c r="O12" s="371">
        <v>4302.51</v>
      </c>
      <c r="P12" s="372">
        <v>41</v>
      </c>
      <c r="Q12" s="371">
        <v>3195.52</v>
      </c>
      <c r="R12" s="372">
        <v>39</v>
      </c>
      <c r="S12" s="371">
        <v>3015.9</v>
      </c>
      <c r="T12" s="372">
        <v>27</v>
      </c>
      <c r="U12" s="371">
        <v>2848.99</v>
      </c>
      <c r="V12" s="371">
        <v>41</v>
      </c>
      <c r="W12" s="371">
        <v>4074.23</v>
      </c>
      <c r="X12" s="371">
        <v>42</v>
      </c>
      <c r="Y12" s="371">
        <v>4580.74</v>
      </c>
      <c r="Z12" s="371">
        <v>37</v>
      </c>
    </row>
    <row r="13" spans="1:26" x14ac:dyDescent="0.2">
      <c r="A13" s="369">
        <v>8</v>
      </c>
      <c r="B13" s="370" t="s">
        <v>133</v>
      </c>
      <c r="C13" s="348">
        <v>3699.84</v>
      </c>
      <c r="D13" s="69">
        <v>28</v>
      </c>
      <c r="E13" s="371">
        <v>2596.75</v>
      </c>
      <c r="F13" s="371">
        <v>26</v>
      </c>
      <c r="G13" s="371">
        <v>3202.78</v>
      </c>
      <c r="H13" s="371">
        <v>33</v>
      </c>
      <c r="I13" s="371">
        <v>4305.32</v>
      </c>
      <c r="J13" s="372">
        <v>37</v>
      </c>
      <c r="K13" s="373">
        <v>2673.19</v>
      </c>
      <c r="L13" s="372">
        <v>18</v>
      </c>
      <c r="M13" s="371">
        <v>4998.22</v>
      </c>
      <c r="N13" s="372">
        <v>3</v>
      </c>
      <c r="O13" s="371">
        <v>4537.13</v>
      </c>
      <c r="P13" s="372">
        <v>30</v>
      </c>
      <c r="Q13" s="371">
        <v>3419.75</v>
      </c>
      <c r="R13" s="372">
        <v>30</v>
      </c>
      <c r="S13" s="371">
        <v>3306.11</v>
      </c>
      <c r="T13" s="372">
        <v>13</v>
      </c>
      <c r="U13" s="371">
        <v>3169.48</v>
      </c>
      <c r="V13" s="371">
        <v>28</v>
      </c>
      <c r="W13" s="371">
        <v>4493.42</v>
      </c>
      <c r="X13" s="371">
        <v>28</v>
      </c>
      <c r="Y13" s="371">
        <v>4904.4399999999996</v>
      </c>
      <c r="Z13" s="371">
        <v>20</v>
      </c>
    </row>
    <row r="14" spans="1:26" x14ac:dyDescent="0.2">
      <c r="A14" s="369">
        <v>9</v>
      </c>
      <c r="B14" s="370" t="s">
        <v>135</v>
      </c>
      <c r="C14" s="348">
        <v>3244.17</v>
      </c>
      <c r="D14" s="69">
        <v>43</v>
      </c>
      <c r="E14" s="371">
        <v>2129.58</v>
      </c>
      <c r="F14" s="371">
        <v>39</v>
      </c>
      <c r="G14" s="371">
        <v>3043.33</v>
      </c>
      <c r="H14" s="371">
        <v>36</v>
      </c>
      <c r="I14" s="371">
        <v>4282.63</v>
      </c>
      <c r="J14" s="372">
        <v>38</v>
      </c>
      <c r="K14" s="373">
        <v>1988.36</v>
      </c>
      <c r="L14" s="372">
        <v>43</v>
      </c>
      <c r="M14" s="371">
        <v>3906.15</v>
      </c>
      <c r="N14" s="372">
        <v>42</v>
      </c>
      <c r="O14" s="371">
        <v>4135.13</v>
      </c>
      <c r="P14" s="372">
        <v>43</v>
      </c>
      <c r="Q14" s="371">
        <v>3115.9</v>
      </c>
      <c r="R14" s="372">
        <v>41</v>
      </c>
      <c r="S14" s="371">
        <v>2426.69</v>
      </c>
      <c r="T14" s="372">
        <v>44</v>
      </c>
      <c r="U14" s="371">
        <v>2822.8</v>
      </c>
      <c r="V14" s="371">
        <v>42</v>
      </c>
      <c r="W14" s="371">
        <v>3874.72</v>
      </c>
      <c r="X14" s="371">
        <v>43</v>
      </c>
      <c r="Y14" s="371">
        <v>4379.3500000000004</v>
      </c>
      <c r="Z14" s="371">
        <v>41</v>
      </c>
    </row>
    <row r="15" spans="1:26" x14ac:dyDescent="0.2">
      <c r="A15" s="369">
        <v>10</v>
      </c>
      <c r="B15" s="147" t="s">
        <v>137</v>
      </c>
      <c r="C15" s="348">
        <v>3904.32</v>
      </c>
      <c r="D15" s="69">
        <v>8</v>
      </c>
      <c r="E15" s="371">
        <v>2212.5300000000002</v>
      </c>
      <c r="F15" s="371">
        <v>37</v>
      </c>
      <c r="G15" s="371">
        <v>3462.67</v>
      </c>
      <c r="H15" s="371">
        <v>20</v>
      </c>
      <c r="I15" s="371">
        <v>5107.25</v>
      </c>
      <c r="J15" s="372">
        <v>3</v>
      </c>
      <c r="K15" s="373">
        <v>3411.82</v>
      </c>
      <c r="L15" s="372">
        <v>2</v>
      </c>
      <c r="M15" s="371">
        <v>4866.3</v>
      </c>
      <c r="N15" s="372">
        <v>6</v>
      </c>
      <c r="O15" s="371">
        <v>4954.83</v>
      </c>
      <c r="P15" s="372">
        <v>7</v>
      </c>
      <c r="Q15" s="371">
        <v>3427.71</v>
      </c>
      <c r="R15" s="372">
        <v>29</v>
      </c>
      <c r="S15" s="371">
        <v>3784.62</v>
      </c>
      <c r="T15" s="372">
        <v>1</v>
      </c>
      <c r="U15" s="371">
        <v>3607.24</v>
      </c>
      <c r="V15" s="371">
        <v>3</v>
      </c>
      <c r="W15" s="371">
        <v>5043.75</v>
      </c>
      <c r="X15" s="371">
        <v>4</v>
      </c>
      <c r="Y15" s="371">
        <v>5055.9799999999996</v>
      </c>
      <c r="Z15" s="371">
        <v>13</v>
      </c>
    </row>
    <row r="16" spans="1:26" x14ac:dyDescent="0.2">
      <c r="A16" s="369">
        <v>11</v>
      </c>
      <c r="B16" s="147" t="s">
        <v>139</v>
      </c>
      <c r="C16" s="348">
        <v>3927.84</v>
      </c>
      <c r="D16" s="69">
        <v>5</v>
      </c>
      <c r="E16" s="371">
        <v>2533.98</v>
      </c>
      <c r="F16" s="371">
        <v>30</v>
      </c>
      <c r="G16" s="371">
        <v>3744.11</v>
      </c>
      <c r="H16" s="371">
        <v>5</v>
      </c>
      <c r="I16" s="371">
        <v>4878.21</v>
      </c>
      <c r="J16" s="372">
        <v>6</v>
      </c>
      <c r="K16" s="373">
        <v>3431.99</v>
      </c>
      <c r="L16" s="372">
        <v>1</v>
      </c>
      <c r="M16" s="371">
        <v>4521.42</v>
      </c>
      <c r="N16" s="372">
        <v>18</v>
      </c>
      <c r="O16" s="371">
        <v>5049.7299999999996</v>
      </c>
      <c r="P16" s="372">
        <v>3</v>
      </c>
      <c r="Q16" s="371">
        <v>3444.02</v>
      </c>
      <c r="R16" s="372">
        <v>27</v>
      </c>
      <c r="S16" s="371">
        <v>3705.99</v>
      </c>
      <c r="T16" s="372">
        <v>2</v>
      </c>
      <c r="U16" s="371">
        <v>3857.07</v>
      </c>
      <c r="V16" s="371">
        <v>2</v>
      </c>
      <c r="W16" s="371">
        <v>4989.95</v>
      </c>
      <c r="X16" s="371">
        <v>5</v>
      </c>
      <c r="Y16" s="371">
        <v>4896.88</v>
      </c>
      <c r="Z16" s="371">
        <v>21</v>
      </c>
    </row>
    <row r="17" spans="1:26" x14ac:dyDescent="0.2">
      <c r="A17" s="369">
        <v>12</v>
      </c>
      <c r="B17" s="147" t="s">
        <v>142</v>
      </c>
      <c r="C17" s="348">
        <v>3974.22</v>
      </c>
      <c r="D17" s="69">
        <v>4</v>
      </c>
      <c r="E17" s="371">
        <v>2372.58</v>
      </c>
      <c r="F17" s="371">
        <v>35</v>
      </c>
      <c r="G17" s="371">
        <v>3561.89</v>
      </c>
      <c r="H17" s="371">
        <v>10</v>
      </c>
      <c r="I17" s="371">
        <v>5639.59</v>
      </c>
      <c r="J17" s="372">
        <v>1</v>
      </c>
      <c r="K17" s="373">
        <v>2889.51</v>
      </c>
      <c r="L17" s="372">
        <v>9</v>
      </c>
      <c r="M17" s="371">
        <v>4830.5200000000004</v>
      </c>
      <c r="N17" s="372">
        <v>9</v>
      </c>
      <c r="O17" s="371">
        <v>4977.25</v>
      </c>
      <c r="P17" s="372">
        <v>6</v>
      </c>
      <c r="Q17" s="371">
        <v>3624.96</v>
      </c>
      <c r="R17" s="372">
        <v>17</v>
      </c>
      <c r="S17" s="371">
        <v>3505.28</v>
      </c>
      <c r="T17" s="372">
        <v>5</v>
      </c>
      <c r="U17" s="371">
        <v>3885.67</v>
      </c>
      <c r="V17" s="371">
        <v>1</v>
      </c>
      <c r="W17" s="371">
        <v>4989.95</v>
      </c>
      <c r="X17" s="371">
        <v>6</v>
      </c>
      <c r="Y17" s="371">
        <v>5530.05</v>
      </c>
      <c r="Z17" s="371">
        <v>2</v>
      </c>
    </row>
    <row r="18" spans="1:26" x14ac:dyDescent="0.2">
      <c r="A18" s="369">
        <v>13</v>
      </c>
      <c r="B18" s="147" t="s">
        <v>144</v>
      </c>
      <c r="C18" s="348">
        <v>3429.69</v>
      </c>
      <c r="D18" s="69">
        <v>41</v>
      </c>
      <c r="E18" s="371">
        <v>2210.2800000000002</v>
      </c>
      <c r="F18" s="371">
        <v>38</v>
      </c>
      <c r="G18" s="371">
        <v>2501</v>
      </c>
      <c r="H18" s="371">
        <v>45</v>
      </c>
      <c r="I18" s="371">
        <v>4633.33</v>
      </c>
      <c r="J18" s="372">
        <v>21</v>
      </c>
      <c r="K18" s="373">
        <v>2628.35</v>
      </c>
      <c r="L18" s="372">
        <v>21</v>
      </c>
      <c r="M18" s="371">
        <v>4434.3</v>
      </c>
      <c r="N18" s="372">
        <v>24</v>
      </c>
      <c r="O18" s="371">
        <v>4337.63</v>
      </c>
      <c r="P18" s="372">
        <v>39</v>
      </c>
      <c r="Q18" s="371">
        <v>2865.91</v>
      </c>
      <c r="R18" s="372">
        <v>43</v>
      </c>
      <c r="S18" s="371">
        <v>3337.15</v>
      </c>
      <c r="T18" s="372">
        <v>11</v>
      </c>
      <c r="U18" s="371">
        <v>3034.88</v>
      </c>
      <c r="V18" s="371">
        <v>37</v>
      </c>
      <c r="W18" s="371">
        <v>4351.08</v>
      </c>
      <c r="X18" s="371">
        <v>35</v>
      </c>
      <c r="Y18" s="371">
        <v>4471.51</v>
      </c>
      <c r="Z18" s="371">
        <v>40</v>
      </c>
    </row>
    <row r="19" spans="1:26" x14ac:dyDescent="0.2">
      <c r="A19" s="369">
        <v>14</v>
      </c>
      <c r="B19" s="147" t="s">
        <v>147</v>
      </c>
      <c r="C19" s="348">
        <v>3826.8</v>
      </c>
      <c r="D19" s="69">
        <v>13</v>
      </c>
      <c r="E19" s="371">
        <v>2013.47</v>
      </c>
      <c r="F19" s="371">
        <v>42</v>
      </c>
      <c r="G19" s="371">
        <v>3047.22</v>
      </c>
      <c r="H19" s="371">
        <v>35</v>
      </c>
      <c r="I19" s="371">
        <v>5369.08</v>
      </c>
      <c r="J19" s="372">
        <v>2</v>
      </c>
      <c r="K19" s="373">
        <v>2959</v>
      </c>
      <c r="L19" s="372">
        <v>3</v>
      </c>
      <c r="M19" s="371">
        <v>5010.28</v>
      </c>
      <c r="N19" s="372">
        <v>2</v>
      </c>
      <c r="O19" s="371">
        <v>5007.1400000000003</v>
      </c>
      <c r="P19" s="372">
        <v>4</v>
      </c>
      <c r="Q19" s="371">
        <v>3362.32</v>
      </c>
      <c r="R19" s="372">
        <v>35</v>
      </c>
      <c r="S19" s="371">
        <v>3623.22</v>
      </c>
      <c r="T19" s="372">
        <v>3</v>
      </c>
      <c r="U19" s="371">
        <v>3379.85</v>
      </c>
      <c r="V19" s="371">
        <v>11</v>
      </c>
      <c r="W19" s="371">
        <v>4845.3599999999997</v>
      </c>
      <c r="X19" s="371">
        <v>11</v>
      </c>
      <c r="Y19" s="371">
        <v>5812.44</v>
      </c>
      <c r="Z19" s="371">
        <v>1</v>
      </c>
    </row>
    <row r="20" spans="1:26" x14ac:dyDescent="0.2">
      <c r="A20" s="369">
        <v>15</v>
      </c>
      <c r="B20" s="147" t="s">
        <v>149</v>
      </c>
      <c r="C20" s="348">
        <v>3813.03</v>
      </c>
      <c r="D20" s="69">
        <v>14</v>
      </c>
      <c r="E20" s="371">
        <v>2616.0300000000002</v>
      </c>
      <c r="F20" s="371">
        <v>25</v>
      </c>
      <c r="G20" s="371">
        <v>3357.11</v>
      </c>
      <c r="H20" s="371">
        <v>27</v>
      </c>
      <c r="I20" s="371">
        <v>4790.51</v>
      </c>
      <c r="J20" s="372">
        <v>10</v>
      </c>
      <c r="K20" s="373">
        <v>2771.82</v>
      </c>
      <c r="L20" s="372">
        <v>15</v>
      </c>
      <c r="M20" s="371">
        <v>4408.91</v>
      </c>
      <c r="N20" s="372">
        <v>26</v>
      </c>
      <c r="O20" s="371">
        <v>5101.29</v>
      </c>
      <c r="P20" s="372">
        <v>2</v>
      </c>
      <c r="Q20" s="371">
        <v>3434.14</v>
      </c>
      <c r="R20" s="372">
        <v>28</v>
      </c>
      <c r="S20" s="371">
        <v>3243.52</v>
      </c>
      <c r="T20" s="372">
        <v>17</v>
      </c>
      <c r="U20" s="371">
        <v>3494.99</v>
      </c>
      <c r="V20" s="371">
        <v>6</v>
      </c>
      <c r="W20" s="371">
        <v>5122.21</v>
      </c>
      <c r="X20" s="371">
        <v>2</v>
      </c>
      <c r="Y20" s="371">
        <v>4858.2</v>
      </c>
      <c r="Z20" s="371">
        <v>25</v>
      </c>
    </row>
    <row r="21" spans="1:26" x14ac:dyDescent="0.2">
      <c r="A21" s="369">
        <v>16</v>
      </c>
      <c r="B21" s="147" t="s">
        <v>25</v>
      </c>
      <c r="C21" s="348">
        <v>4043.26</v>
      </c>
      <c r="D21" s="69">
        <v>2</v>
      </c>
      <c r="E21" s="371">
        <v>3275.97</v>
      </c>
      <c r="F21" s="371">
        <v>1</v>
      </c>
      <c r="G21" s="371">
        <v>3575.78</v>
      </c>
      <c r="H21" s="371">
        <v>9</v>
      </c>
      <c r="I21" s="371">
        <v>4840.2700000000004</v>
      </c>
      <c r="J21" s="372">
        <v>8</v>
      </c>
      <c r="K21" s="373">
        <v>2619.39</v>
      </c>
      <c r="L21" s="372">
        <v>23</v>
      </c>
      <c r="M21" s="371">
        <v>4927.51</v>
      </c>
      <c r="N21" s="372">
        <v>4</v>
      </c>
      <c r="O21" s="371">
        <v>4782.22</v>
      </c>
      <c r="P21" s="372">
        <v>17</v>
      </c>
      <c r="Q21" s="371">
        <v>4040.74</v>
      </c>
      <c r="R21" s="372">
        <v>1</v>
      </c>
      <c r="S21" s="371">
        <v>3226.45</v>
      </c>
      <c r="T21" s="372">
        <v>19</v>
      </c>
      <c r="U21" s="371">
        <v>3357.48</v>
      </c>
      <c r="V21" s="371">
        <v>13</v>
      </c>
      <c r="W21" s="371">
        <v>4617.83</v>
      </c>
      <c r="X21" s="371">
        <v>21</v>
      </c>
      <c r="Y21" s="371">
        <v>5236.58</v>
      </c>
      <c r="Z21" s="371">
        <v>5</v>
      </c>
    </row>
    <row r="22" spans="1:26" x14ac:dyDescent="0.2">
      <c r="A22" s="369">
        <v>17</v>
      </c>
      <c r="B22" s="148" t="s">
        <v>151</v>
      </c>
      <c r="C22" s="348">
        <v>3752</v>
      </c>
      <c r="D22" s="69">
        <v>22</v>
      </c>
      <c r="E22" s="371">
        <v>2841.99</v>
      </c>
      <c r="F22" s="371">
        <v>14</v>
      </c>
      <c r="G22" s="371">
        <v>3416.22</v>
      </c>
      <c r="H22" s="371">
        <v>22</v>
      </c>
      <c r="I22" s="371">
        <v>4477.6000000000004</v>
      </c>
      <c r="J22" s="372">
        <v>28</v>
      </c>
      <c r="K22" s="373">
        <v>2410.91</v>
      </c>
      <c r="L22" s="372">
        <v>33</v>
      </c>
      <c r="M22" s="371">
        <v>4560.41</v>
      </c>
      <c r="N22" s="372">
        <v>16</v>
      </c>
      <c r="O22" s="371">
        <v>4713.4799999999996</v>
      </c>
      <c r="P22" s="372">
        <v>18</v>
      </c>
      <c r="Q22" s="371">
        <v>3680.33</v>
      </c>
      <c r="R22" s="372">
        <v>13</v>
      </c>
      <c r="S22" s="371">
        <v>2855.54</v>
      </c>
      <c r="T22" s="372">
        <v>33</v>
      </c>
      <c r="U22" s="371">
        <v>3157.87</v>
      </c>
      <c r="V22" s="371">
        <v>30</v>
      </c>
      <c r="W22" s="371">
        <v>4595.42</v>
      </c>
      <c r="X22" s="371">
        <v>23</v>
      </c>
      <c r="Y22" s="371">
        <v>5059.03</v>
      </c>
      <c r="Z22" s="371">
        <v>11</v>
      </c>
    </row>
    <row r="23" spans="1:26" x14ac:dyDescent="0.2">
      <c r="A23" s="369">
        <v>18</v>
      </c>
      <c r="B23" s="375" t="s">
        <v>153</v>
      </c>
      <c r="C23" s="348">
        <v>3737.21</v>
      </c>
      <c r="D23" s="69">
        <v>23</v>
      </c>
      <c r="E23" s="371">
        <v>2390.7399999999998</v>
      </c>
      <c r="F23" s="371">
        <v>34</v>
      </c>
      <c r="G23" s="371">
        <v>3499.67</v>
      </c>
      <c r="H23" s="371">
        <v>17</v>
      </c>
      <c r="I23" s="371">
        <v>4563.32</v>
      </c>
      <c r="J23" s="372">
        <v>25</v>
      </c>
      <c r="K23" s="373">
        <v>2655.25</v>
      </c>
      <c r="L23" s="372">
        <v>19</v>
      </c>
      <c r="M23" s="371">
        <v>4747.62</v>
      </c>
      <c r="N23" s="372">
        <v>11</v>
      </c>
      <c r="O23" s="371">
        <v>4658.18</v>
      </c>
      <c r="P23" s="372">
        <v>21</v>
      </c>
      <c r="Q23" s="371">
        <v>3454.73</v>
      </c>
      <c r="R23" s="372">
        <v>26</v>
      </c>
      <c r="S23" s="371">
        <v>3240.42</v>
      </c>
      <c r="T23" s="372">
        <v>18</v>
      </c>
      <c r="U23" s="371">
        <v>3368.28</v>
      </c>
      <c r="V23" s="371">
        <v>12</v>
      </c>
      <c r="W23" s="371">
        <v>4783.72</v>
      </c>
      <c r="X23" s="371">
        <v>14</v>
      </c>
      <c r="Y23" s="371">
        <v>4812.54</v>
      </c>
      <c r="Z23" s="371">
        <v>27</v>
      </c>
    </row>
    <row r="24" spans="1:26" x14ac:dyDescent="0.2">
      <c r="A24" s="369">
        <v>19</v>
      </c>
      <c r="B24" s="376" t="s">
        <v>155</v>
      </c>
      <c r="C24" s="348">
        <v>3695.43</v>
      </c>
      <c r="D24" s="69">
        <v>29</v>
      </c>
      <c r="E24" s="371">
        <v>2624.1</v>
      </c>
      <c r="F24" s="371">
        <v>24</v>
      </c>
      <c r="G24" s="371">
        <v>3269</v>
      </c>
      <c r="H24" s="371">
        <v>31</v>
      </c>
      <c r="I24" s="371">
        <v>4217.6400000000003</v>
      </c>
      <c r="J24" s="372">
        <v>41</v>
      </c>
      <c r="K24" s="373">
        <v>2519.63</v>
      </c>
      <c r="L24" s="372">
        <v>30</v>
      </c>
      <c r="M24" s="371">
        <v>4650.88</v>
      </c>
      <c r="N24" s="372">
        <v>12</v>
      </c>
      <c r="O24" s="371">
        <v>4991.4399999999996</v>
      </c>
      <c r="P24" s="372">
        <v>5</v>
      </c>
      <c r="Q24" s="371">
        <v>3520.23</v>
      </c>
      <c r="R24" s="372">
        <v>22</v>
      </c>
      <c r="S24" s="371">
        <v>2795.01</v>
      </c>
      <c r="T24" s="372">
        <v>39</v>
      </c>
      <c r="U24" s="371">
        <v>3114.6</v>
      </c>
      <c r="V24" s="371">
        <v>33</v>
      </c>
      <c r="W24" s="371">
        <v>5109.88</v>
      </c>
      <c r="X24" s="371">
        <v>3</v>
      </c>
      <c r="Y24" s="371">
        <v>4937.3</v>
      </c>
      <c r="Z24" s="371">
        <v>18</v>
      </c>
    </row>
    <row r="25" spans="1:26" x14ac:dyDescent="0.2">
      <c r="A25" s="369">
        <v>20</v>
      </c>
      <c r="B25" s="370" t="s">
        <v>156</v>
      </c>
      <c r="C25" s="348">
        <v>3792.74</v>
      </c>
      <c r="D25" s="69">
        <v>16</v>
      </c>
      <c r="E25" s="371">
        <v>2709.28</v>
      </c>
      <c r="F25" s="371">
        <v>22</v>
      </c>
      <c r="G25" s="371">
        <v>3773.56</v>
      </c>
      <c r="H25" s="371">
        <v>3</v>
      </c>
      <c r="I25" s="371">
        <v>4648.78</v>
      </c>
      <c r="J25" s="372">
        <v>19</v>
      </c>
      <c r="K25" s="373">
        <v>2614.9</v>
      </c>
      <c r="L25" s="372">
        <v>24</v>
      </c>
      <c r="M25" s="371">
        <v>4568.6099999999997</v>
      </c>
      <c r="N25" s="372">
        <v>15</v>
      </c>
      <c r="O25" s="371">
        <v>4494.54</v>
      </c>
      <c r="P25" s="372">
        <v>34</v>
      </c>
      <c r="Q25" s="371">
        <v>3677.47</v>
      </c>
      <c r="R25" s="372">
        <v>15</v>
      </c>
      <c r="S25" s="371">
        <v>3257.49</v>
      </c>
      <c r="T25" s="372">
        <v>15</v>
      </c>
      <c r="U25" s="371">
        <v>3328.46</v>
      </c>
      <c r="V25" s="371">
        <v>18</v>
      </c>
      <c r="W25" s="371">
        <v>4143.72</v>
      </c>
      <c r="X25" s="371">
        <v>40</v>
      </c>
      <c r="Y25" s="371">
        <v>5062.6899999999996</v>
      </c>
      <c r="Z25" s="371">
        <v>10</v>
      </c>
    </row>
    <row r="26" spans="1:26" x14ac:dyDescent="0.2">
      <c r="A26" s="369">
        <v>21</v>
      </c>
      <c r="B26" s="370" t="s">
        <v>157</v>
      </c>
      <c r="C26" s="348">
        <v>3865.58</v>
      </c>
      <c r="D26" s="69">
        <v>10</v>
      </c>
      <c r="E26" s="371">
        <v>2768.78</v>
      </c>
      <c r="F26" s="371">
        <v>19</v>
      </c>
      <c r="G26" s="371">
        <v>3807.67</v>
      </c>
      <c r="H26" s="371">
        <v>2</v>
      </c>
      <c r="I26" s="371">
        <v>4728.7299999999996</v>
      </c>
      <c r="J26" s="372">
        <v>14</v>
      </c>
      <c r="K26" s="373">
        <v>2806.57</v>
      </c>
      <c r="L26" s="372">
        <v>12</v>
      </c>
      <c r="M26" s="371">
        <v>4200.5600000000004</v>
      </c>
      <c r="N26" s="372">
        <v>36</v>
      </c>
      <c r="O26" s="371">
        <v>4908.5</v>
      </c>
      <c r="P26" s="372">
        <v>8</v>
      </c>
      <c r="Q26" s="371">
        <v>3809.01</v>
      </c>
      <c r="R26" s="372">
        <v>8</v>
      </c>
      <c r="S26" s="371">
        <v>2973.48</v>
      </c>
      <c r="T26" s="372">
        <v>29</v>
      </c>
      <c r="U26" s="371">
        <v>3474.2</v>
      </c>
      <c r="V26" s="371">
        <v>7</v>
      </c>
      <c r="W26" s="371">
        <v>4856.57</v>
      </c>
      <c r="X26" s="371">
        <v>9</v>
      </c>
      <c r="Y26" s="371">
        <v>5045.26</v>
      </c>
      <c r="Z26" s="371">
        <v>14</v>
      </c>
    </row>
    <row r="27" spans="1:26" x14ac:dyDescent="0.2">
      <c r="A27" s="369">
        <v>22</v>
      </c>
      <c r="B27" s="370" t="s">
        <v>160</v>
      </c>
      <c r="C27" s="348">
        <v>3768.99</v>
      </c>
      <c r="D27" s="69">
        <v>17</v>
      </c>
      <c r="E27" s="371">
        <v>3051.81</v>
      </c>
      <c r="F27" s="371">
        <v>5</v>
      </c>
      <c r="G27" s="371">
        <v>3206.11</v>
      </c>
      <c r="H27" s="371">
        <v>32</v>
      </c>
      <c r="I27" s="371">
        <v>4324.3500000000004</v>
      </c>
      <c r="J27" s="372">
        <v>36</v>
      </c>
      <c r="K27" s="373">
        <v>2603.6999999999998</v>
      </c>
      <c r="L27" s="372">
        <v>26</v>
      </c>
      <c r="M27" s="371">
        <v>4606.3900000000003</v>
      </c>
      <c r="N27" s="372">
        <v>14</v>
      </c>
      <c r="O27" s="371">
        <v>4694.8</v>
      </c>
      <c r="P27" s="372">
        <v>19</v>
      </c>
      <c r="Q27" s="371">
        <v>3653.92</v>
      </c>
      <c r="R27" s="372">
        <v>16</v>
      </c>
      <c r="S27" s="371">
        <v>3064.53</v>
      </c>
      <c r="T27" s="372">
        <v>24</v>
      </c>
      <c r="U27" s="371">
        <v>3150.12</v>
      </c>
      <c r="V27" s="371">
        <v>32</v>
      </c>
      <c r="W27" s="371">
        <v>4334.26</v>
      </c>
      <c r="X27" s="371">
        <v>37</v>
      </c>
      <c r="Y27" s="371">
        <v>5182.7299999999996</v>
      </c>
      <c r="Z27" s="371">
        <v>8</v>
      </c>
    </row>
    <row r="28" spans="1:26" x14ac:dyDescent="0.2">
      <c r="A28" s="369">
        <v>23</v>
      </c>
      <c r="B28" s="370" t="s">
        <v>162</v>
      </c>
      <c r="C28" s="348">
        <v>3607.97</v>
      </c>
      <c r="D28" s="69">
        <v>33</v>
      </c>
      <c r="E28" s="371">
        <v>2533.08</v>
      </c>
      <c r="F28" s="371">
        <v>31</v>
      </c>
      <c r="G28" s="371">
        <v>3289.56</v>
      </c>
      <c r="H28" s="371">
        <v>30</v>
      </c>
      <c r="I28" s="371">
        <v>4327.28</v>
      </c>
      <c r="J28" s="372">
        <v>35</v>
      </c>
      <c r="K28" s="373">
        <v>2282.02</v>
      </c>
      <c r="L28" s="372">
        <v>37</v>
      </c>
      <c r="M28" s="371">
        <v>4417.38</v>
      </c>
      <c r="N28" s="372">
        <v>25</v>
      </c>
      <c r="O28" s="371">
        <v>4823.32</v>
      </c>
      <c r="P28" s="372">
        <v>13</v>
      </c>
      <c r="Q28" s="371">
        <v>3325.61</v>
      </c>
      <c r="R28" s="372">
        <v>37</v>
      </c>
      <c r="S28" s="371">
        <v>2945.55</v>
      </c>
      <c r="T28" s="372">
        <v>31</v>
      </c>
      <c r="U28" s="371">
        <v>3177.58</v>
      </c>
      <c r="V28" s="371">
        <v>26</v>
      </c>
      <c r="W28" s="371">
        <v>4789.32</v>
      </c>
      <c r="X28" s="371">
        <v>13</v>
      </c>
      <c r="Y28" s="371">
        <v>4879.12</v>
      </c>
      <c r="Z28" s="371">
        <v>22</v>
      </c>
    </row>
    <row r="29" spans="1:26" x14ac:dyDescent="0.2">
      <c r="A29" s="369">
        <v>24</v>
      </c>
      <c r="B29" s="370" t="s">
        <v>13</v>
      </c>
      <c r="C29" s="348">
        <v>3601.23</v>
      </c>
      <c r="D29" s="69">
        <v>34</v>
      </c>
      <c r="E29" s="371">
        <v>2576.12</v>
      </c>
      <c r="F29" s="371">
        <v>27</v>
      </c>
      <c r="G29" s="371">
        <v>3424.11</v>
      </c>
      <c r="H29" s="371">
        <v>21</v>
      </c>
      <c r="I29" s="371">
        <v>4078.73</v>
      </c>
      <c r="J29" s="372">
        <v>43</v>
      </c>
      <c r="K29" s="373">
        <v>2539.81</v>
      </c>
      <c r="L29" s="372">
        <v>27</v>
      </c>
      <c r="M29" s="371">
        <v>4320.7700000000004</v>
      </c>
      <c r="N29" s="372">
        <v>30</v>
      </c>
      <c r="O29" s="371">
        <v>4811.3599999999997</v>
      </c>
      <c r="P29" s="372">
        <v>15</v>
      </c>
      <c r="Q29" s="371">
        <v>3373.26</v>
      </c>
      <c r="R29" s="372">
        <v>34</v>
      </c>
      <c r="S29" s="371">
        <v>3005.04</v>
      </c>
      <c r="T29" s="372">
        <v>28</v>
      </c>
      <c r="U29" s="371">
        <v>3096.21</v>
      </c>
      <c r="V29" s="371">
        <v>34</v>
      </c>
      <c r="W29" s="371">
        <v>4735.5200000000004</v>
      </c>
      <c r="X29" s="371">
        <v>16</v>
      </c>
      <c r="Y29" s="371">
        <v>4762.67</v>
      </c>
      <c r="Z29" s="371">
        <v>30</v>
      </c>
    </row>
    <row r="30" spans="1:26" x14ac:dyDescent="0.2">
      <c r="A30" s="369">
        <v>25</v>
      </c>
      <c r="B30" s="370" t="s">
        <v>164</v>
      </c>
      <c r="C30" s="348">
        <v>3722.71</v>
      </c>
      <c r="D30" s="69">
        <v>25</v>
      </c>
      <c r="E30" s="371">
        <v>3048.22</v>
      </c>
      <c r="F30" s="371">
        <v>6</v>
      </c>
      <c r="G30" s="371">
        <v>3323.44</v>
      </c>
      <c r="H30" s="371">
        <v>29</v>
      </c>
      <c r="I30" s="371">
        <v>4705.3999999999996</v>
      </c>
      <c r="J30" s="372">
        <v>16</v>
      </c>
      <c r="K30" s="373">
        <v>2115.0100000000002</v>
      </c>
      <c r="L30" s="372">
        <v>42</v>
      </c>
      <c r="M30" s="371">
        <v>4435.43</v>
      </c>
      <c r="N30" s="372">
        <v>23</v>
      </c>
      <c r="O30" s="371">
        <v>4324.92</v>
      </c>
      <c r="P30" s="372">
        <v>40</v>
      </c>
      <c r="Q30" s="371">
        <v>3699.26</v>
      </c>
      <c r="R30" s="372">
        <v>12</v>
      </c>
      <c r="S30" s="371">
        <v>2845.71</v>
      </c>
      <c r="T30" s="372">
        <v>35</v>
      </c>
      <c r="U30" s="371">
        <v>3227.08</v>
      </c>
      <c r="V30" s="371">
        <v>24</v>
      </c>
      <c r="W30" s="371">
        <v>4141.4799999999996</v>
      </c>
      <c r="X30" s="371">
        <v>41</v>
      </c>
      <c r="Y30" s="371">
        <v>4700.5200000000004</v>
      </c>
      <c r="Z30" s="371">
        <v>34</v>
      </c>
    </row>
    <row r="31" spans="1:26" x14ac:dyDescent="0.2">
      <c r="A31" s="369">
        <v>26</v>
      </c>
      <c r="B31" s="370" t="s">
        <v>165</v>
      </c>
      <c r="C31" s="348">
        <v>3752.16</v>
      </c>
      <c r="D31" s="69">
        <v>21</v>
      </c>
      <c r="E31" s="371">
        <v>2782.36</v>
      </c>
      <c r="F31" s="371">
        <v>18</v>
      </c>
      <c r="G31" s="371">
        <v>3545.56</v>
      </c>
      <c r="H31" s="371">
        <v>13</v>
      </c>
      <c r="I31" s="371">
        <v>4433.25</v>
      </c>
      <c r="J31" s="372">
        <v>29</v>
      </c>
      <c r="K31" s="373">
        <v>2650.77</v>
      </c>
      <c r="L31" s="372">
        <v>20</v>
      </c>
      <c r="M31" s="371">
        <v>4540.13</v>
      </c>
      <c r="N31" s="372">
        <v>17</v>
      </c>
      <c r="O31" s="371">
        <v>4601.3900000000003</v>
      </c>
      <c r="P31" s="372">
        <v>25</v>
      </c>
      <c r="Q31" s="371">
        <v>3566.36</v>
      </c>
      <c r="R31" s="372">
        <v>20</v>
      </c>
      <c r="S31" s="371">
        <v>3060.39</v>
      </c>
      <c r="T31" s="372">
        <v>25</v>
      </c>
      <c r="U31" s="371">
        <v>3352.7</v>
      </c>
      <c r="V31" s="371">
        <v>14</v>
      </c>
      <c r="W31" s="371">
        <v>4617.83</v>
      </c>
      <c r="X31" s="371">
        <v>22</v>
      </c>
      <c r="Y31" s="371">
        <v>4830.28</v>
      </c>
      <c r="Z31" s="371">
        <v>26</v>
      </c>
    </row>
    <row r="32" spans="1:26" x14ac:dyDescent="0.2">
      <c r="A32" s="369">
        <v>27</v>
      </c>
      <c r="B32" s="370" t="s">
        <v>166</v>
      </c>
      <c r="C32" s="348">
        <v>3925.15</v>
      </c>
      <c r="D32" s="69">
        <v>7</v>
      </c>
      <c r="E32" s="371">
        <v>3045.98</v>
      </c>
      <c r="F32" s="371">
        <v>7</v>
      </c>
      <c r="G32" s="371">
        <v>3604</v>
      </c>
      <c r="H32" s="371">
        <v>8</v>
      </c>
      <c r="I32" s="371">
        <v>4760.54</v>
      </c>
      <c r="J32" s="372">
        <v>11</v>
      </c>
      <c r="K32" s="373">
        <v>2609.3000000000002</v>
      </c>
      <c r="L32" s="372">
        <v>25</v>
      </c>
      <c r="M32" s="371">
        <v>4830.55</v>
      </c>
      <c r="N32" s="372">
        <v>8</v>
      </c>
      <c r="O32" s="371">
        <v>4561.79</v>
      </c>
      <c r="P32" s="372">
        <v>28</v>
      </c>
      <c r="Q32" s="371">
        <v>3956.08</v>
      </c>
      <c r="R32" s="372">
        <v>3</v>
      </c>
      <c r="S32" s="371">
        <v>3118.85</v>
      </c>
      <c r="T32" s="372">
        <v>22</v>
      </c>
      <c r="U32" s="371">
        <v>3294.65</v>
      </c>
      <c r="V32" s="371">
        <v>22</v>
      </c>
      <c r="W32" s="371">
        <v>4420.57</v>
      </c>
      <c r="X32" s="371">
        <v>32</v>
      </c>
      <c r="Y32" s="371">
        <v>5202.72</v>
      </c>
      <c r="Z32" s="371">
        <v>6</v>
      </c>
    </row>
    <row r="33" spans="1:26" x14ac:dyDescent="0.2">
      <c r="A33" s="369">
        <v>28</v>
      </c>
      <c r="B33" s="370" t="s">
        <v>167</v>
      </c>
      <c r="C33" s="348">
        <v>4001.44</v>
      </c>
      <c r="D33" s="69">
        <v>3</v>
      </c>
      <c r="E33" s="371">
        <v>3141.47</v>
      </c>
      <c r="F33" s="371">
        <v>4</v>
      </c>
      <c r="G33" s="371">
        <v>3727.44</v>
      </c>
      <c r="H33" s="371">
        <v>6</v>
      </c>
      <c r="I33" s="371">
        <v>4615.0600000000004</v>
      </c>
      <c r="J33" s="372">
        <v>22</v>
      </c>
      <c r="K33" s="373">
        <v>2759.49</v>
      </c>
      <c r="L33" s="372">
        <v>16</v>
      </c>
      <c r="M33" s="371">
        <v>4816.7</v>
      </c>
      <c r="N33" s="372">
        <v>10</v>
      </c>
      <c r="O33" s="371">
        <v>4880.8599999999997</v>
      </c>
      <c r="P33" s="372">
        <v>10</v>
      </c>
      <c r="Q33" s="371">
        <v>3901.44</v>
      </c>
      <c r="R33" s="372">
        <v>5</v>
      </c>
      <c r="S33" s="371">
        <v>3280.25</v>
      </c>
      <c r="T33" s="372">
        <v>14</v>
      </c>
      <c r="U33" s="371">
        <v>3513.13</v>
      </c>
      <c r="V33" s="371">
        <v>5</v>
      </c>
      <c r="W33" s="371">
        <v>4779.2299999999996</v>
      </c>
      <c r="X33" s="371">
        <v>15</v>
      </c>
      <c r="Y33" s="371">
        <v>5191.0200000000004</v>
      </c>
      <c r="Z33" s="371">
        <v>7</v>
      </c>
    </row>
    <row r="34" spans="1:26" x14ac:dyDescent="0.2">
      <c r="A34" s="369">
        <v>29</v>
      </c>
      <c r="B34" s="374" t="s">
        <v>168</v>
      </c>
      <c r="C34" s="348">
        <v>3692.22</v>
      </c>
      <c r="D34" s="69">
        <v>30</v>
      </c>
      <c r="E34" s="371">
        <v>2363.61</v>
      </c>
      <c r="F34" s="371">
        <v>36</v>
      </c>
      <c r="G34" s="371">
        <v>3370.56</v>
      </c>
      <c r="H34" s="371">
        <v>26</v>
      </c>
      <c r="I34" s="371">
        <v>4599.67</v>
      </c>
      <c r="J34" s="372">
        <v>23</v>
      </c>
      <c r="K34" s="373">
        <v>2628.35</v>
      </c>
      <c r="L34" s="372">
        <v>22</v>
      </c>
      <c r="M34" s="371">
        <v>4852.96</v>
      </c>
      <c r="N34" s="372">
        <v>7</v>
      </c>
      <c r="O34" s="371">
        <v>4538.63</v>
      </c>
      <c r="P34" s="372">
        <v>29</v>
      </c>
      <c r="Q34" s="371">
        <v>3511.89</v>
      </c>
      <c r="R34" s="372">
        <v>23</v>
      </c>
      <c r="S34" s="371">
        <v>3076.43</v>
      </c>
      <c r="T34" s="372">
        <v>23</v>
      </c>
      <c r="U34" s="371">
        <v>3174.71</v>
      </c>
      <c r="V34" s="371">
        <v>27</v>
      </c>
      <c r="W34" s="371">
        <v>4527.05</v>
      </c>
      <c r="X34" s="371">
        <v>24</v>
      </c>
      <c r="Y34" s="371">
        <v>5064.62</v>
      </c>
      <c r="Z34" s="371">
        <v>9</v>
      </c>
    </row>
    <row r="35" spans="1:26" x14ac:dyDescent="0.2">
      <c r="A35" s="369">
        <v>30</v>
      </c>
      <c r="B35" s="370" t="s">
        <v>169</v>
      </c>
      <c r="C35" s="348">
        <v>3722.06</v>
      </c>
      <c r="D35" s="69">
        <v>26</v>
      </c>
      <c r="E35" s="371">
        <v>2629.48</v>
      </c>
      <c r="F35" s="371">
        <v>23</v>
      </c>
      <c r="G35" s="371">
        <v>3541.56</v>
      </c>
      <c r="H35" s="371">
        <v>15</v>
      </c>
      <c r="I35" s="371">
        <v>4509.38</v>
      </c>
      <c r="J35" s="372">
        <v>27</v>
      </c>
      <c r="K35" s="373">
        <v>2941.07</v>
      </c>
      <c r="L35" s="372">
        <v>4</v>
      </c>
      <c r="M35" s="371">
        <v>4113.26</v>
      </c>
      <c r="N35" s="372">
        <v>40</v>
      </c>
      <c r="O35" s="371">
        <v>4847.2299999999996</v>
      </c>
      <c r="P35" s="372">
        <v>12</v>
      </c>
      <c r="Q35" s="371">
        <v>3613.02</v>
      </c>
      <c r="R35" s="372">
        <v>18</v>
      </c>
      <c r="S35" s="371">
        <v>3151.44</v>
      </c>
      <c r="T35" s="372">
        <v>21</v>
      </c>
      <c r="U35" s="371">
        <v>3157.7</v>
      </c>
      <c r="V35" s="371">
        <v>31</v>
      </c>
      <c r="W35" s="371">
        <v>4638.01</v>
      </c>
      <c r="X35" s="371">
        <v>20</v>
      </c>
      <c r="Y35" s="371">
        <v>5043.63</v>
      </c>
      <c r="Z35" s="371">
        <v>15</v>
      </c>
    </row>
    <row r="36" spans="1:26" x14ac:dyDescent="0.2">
      <c r="A36" s="369">
        <v>31</v>
      </c>
      <c r="B36" s="5" t="s">
        <v>172</v>
      </c>
      <c r="C36" s="348">
        <v>3799.67</v>
      </c>
      <c r="D36" s="69">
        <v>15</v>
      </c>
      <c r="E36" s="371">
        <v>2547.4299999999998</v>
      </c>
      <c r="F36" s="371">
        <v>29</v>
      </c>
      <c r="G36" s="371">
        <v>3396.56</v>
      </c>
      <c r="H36" s="371">
        <v>23</v>
      </c>
      <c r="I36" s="371">
        <v>4633.6099999999997</v>
      </c>
      <c r="J36" s="372">
        <v>20</v>
      </c>
      <c r="K36" s="373">
        <v>2700.09</v>
      </c>
      <c r="L36" s="372">
        <v>17</v>
      </c>
      <c r="M36" s="371">
        <v>4894.22</v>
      </c>
      <c r="N36" s="372">
        <v>5</v>
      </c>
      <c r="O36" s="371">
        <v>4787.45</v>
      </c>
      <c r="P36" s="372">
        <v>16</v>
      </c>
      <c r="Q36" s="371">
        <v>3509.27</v>
      </c>
      <c r="R36" s="372">
        <v>24</v>
      </c>
      <c r="S36" s="371">
        <v>3325.25</v>
      </c>
      <c r="T36" s="372">
        <v>12</v>
      </c>
      <c r="U36" s="371">
        <v>3301.39</v>
      </c>
      <c r="V36" s="371">
        <v>21</v>
      </c>
      <c r="W36" s="371">
        <v>4856.57</v>
      </c>
      <c r="X36" s="371">
        <v>10</v>
      </c>
      <c r="Y36" s="371">
        <v>4928.93</v>
      </c>
      <c r="Z36" s="371">
        <v>19</v>
      </c>
    </row>
    <row r="37" spans="1:26" x14ac:dyDescent="0.2">
      <c r="A37" s="369">
        <v>32</v>
      </c>
      <c r="B37" s="5" t="s">
        <v>174</v>
      </c>
      <c r="C37" s="348">
        <v>3649.92</v>
      </c>
      <c r="D37" s="69">
        <v>31</v>
      </c>
      <c r="E37" s="371">
        <v>2481.5300000000002</v>
      </c>
      <c r="F37" s="371">
        <v>33</v>
      </c>
      <c r="G37" s="371">
        <v>2925.11</v>
      </c>
      <c r="H37" s="371">
        <v>39</v>
      </c>
      <c r="I37" s="371">
        <v>4842.3100000000004</v>
      </c>
      <c r="J37" s="372">
        <v>7</v>
      </c>
      <c r="K37" s="373">
        <v>2865.97</v>
      </c>
      <c r="L37" s="372">
        <v>11</v>
      </c>
      <c r="M37" s="371">
        <v>4307.5</v>
      </c>
      <c r="N37" s="372">
        <v>31</v>
      </c>
      <c r="O37" s="371">
        <v>4656.6899999999996</v>
      </c>
      <c r="P37" s="372">
        <v>22</v>
      </c>
      <c r="Q37" s="371">
        <v>3386.52</v>
      </c>
      <c r="R37" s="372">
        <v>32</v>
      </c>
      <c r="S37" s="371">
        <v>3192.31</v>
      </c>
      <c r="T37" s="372">
        <v>20</v>
      </c>
      <c r="U37" s="371">
        <v>3189.44</v>
      </c>
      <c r="V37" s="371">
        <v>25</v>
      </c>
      <c r="W37" s="371">
        <v>4802.7700000000004</v>
      </c>
      <c r="X37" s="371">
        <v>12</v>
      </c>
      <c r="Y37" s="371">
        <v>4944.97</v>
      </c>
      <c r="Z37" s="371">
        <v>17</v>
      </c>
    </row>
    <row r="38" spans="1:26" x14ac:dyDescent="0.2">
      <c r="A38" s="369">
        <v>33</v>
      </c>
      <c r="B38" s="5" t="s">
        <v>176</v>
      </c>
      <c r="C38" s="348">
        <v>3925.38</v>
      </c>
      <c r="D38" s="69">
        <v>6</v>
      </c>
      <c r="E38" s="371">
        <v>2750.53</v>
      </c>
      <c r="F38" s="371">
        <v>20</v>
      </c>
      <c r="G38" s="371">
        <v>3761.67</v>
      </c>
      <c r="H38" s="371">
        <v>4</v>
      </c>
      <c r="I38" s="371">
        <v>4741.29</v>
      </c>
      <c r="J38" s="372">
        <v>13</v>
      </c>
      <c r="K38" s="373">
        <v>2803.2</v>
      </c>
      <c r="L38" s="372">
        <v>13</v>
      </c>
      <c r="M38" s="371">
        <v>4375.6099999999997</v>
      </c>
      <c r="N38" s="372">
        <v>27</v>
      </c>
      <c r="O38" s="371">
        <v>5297.81</v>
      </c>
      <c r="P38" s="372">
        <v>1</v>
      </c>
      <c r="Q38" s="371">
        <v>3678.91</v>
      </c>
      <c r="R38" s="372">
        <v>14</v>
      </c>
      <c r="S38" s="371">
        <v>3372.85</v>
      </c>
      <c r="T38" s="372">
        <v>9</v>
      </c>
      <c r="U38" s="371">
        <v>3409.92</v>
      </c>
      <c r="V38" s="371">
        <v>10</v>
      </c>
      <c r="W38" s="371">
        <v>5421.47</v>
      </c>
      <c r="X38" s="371">
        <v>1</v>
      </c>
      <c r="Y38" s="371">
        <v>4870.75</v>
      </c>
      <c r="Z38" s="371">
        <v>23</v>
      </c>
    </row>
    <row r="39" spans="1:26" x14ac:dyDescent="0.2">
      <c r="A39" s="369">
        <v>34</v>
      </c>
      <c r="B39" s="5" t="s">
        <v>177</v>
      </c>
      <c r="C39" s="348">
        <v>4117.22</v>
      </c>
      <c r="D39" s="69">
        <v>1</v>
      </c>
      <c r="E39" s="371">
        <v>3207.38</v>
      </c>
      <c r="F39" s="371">
        <v>2</v>
      </c>
      <c r="G39" s="371">
        <v>3492.22</v>
      </c>
      <c r="H39" s="371">
        <v>19</v>
      </c>
      <c r="I39" s="371">
        <v>5010.43</v>
      </c>
      <c r="J39" s="372">
        <v>5</v>
      </c>
      <c r="K39" s="373">
        <v>2930.98</v>
      </c>
      <c r="L39" s="372">
        <v>6</v>
      </c>
      <c r="M39" s="371">
        <v>5113.33</v>
      </c>
      <c r="N39" s="372">
        <v>1</v>
      </c>
      <c r="O39" s="371">
        <v>4850.97</v>
      </c>
      <c r="P39" s="372">
        <v>11</v>
      </c>
      <c r="Q39" s="371">
        <v>3998.71</v>
      </c>
      <c r="R39" s="372">
        <v>2</v>
      </c>
      <c r="S39" s="371">
        <v>3605.12</v>
      </c>
      <c r="T39" s="372">
        <v>4</v>
      </c>
      <c r="U39" s="371">
        <v>3451.62</v>
      </c>
      <c r="V39" s="371">
        <v>8</v>
      </c>
      <c r="W39" s="371">
        <v>4893.5600000000004</v>
      </c>
      <c r="X39" s="371">
        <v>8</v>
      </c>
      <c r="Y39" s="371">
        <v>5444.78</v>
      </c>
      <c r="Z39" s="371">
        <v>3</v>
      </c>
    </row>
    <row r="40" spans="1:26" x14ac:dyDescent="0.2">
      <c r="A40" s="369">
        <v>35</v>
      </c>
      <c r="B40" s="5" t="s">
        <v>179</v>
      </c>
      <c r="C40" s="348">
        <v>3767.69</v>
      </c>
      <c r="D40" s="69">
        <v>18</v>
      </c>
      <c r="E40" s="371">
        <v>2980.07</v>
      </c>
      <c r="F40" s="371">
        <v>9</v>
      </c>
      <c r="G40" s="371">
        <v>3493.56</v>
      </c>
      <c r="H40" s="371">
        <v>18</v>
      </c>
      <c r="I40" s="371">
        <v>4758.68</v>
      </c>
      <c r="J40" s="372">
        <v>12</v>
      </c>
      <c r="K40" s="373">
        <v>2525.2399999999998</v>
      </c>
      <c r="L40" s="372">
        <v>29</v>
      </c>
      <c r="M40" s="371">
        <v>4441.17</v>
      </c>
      <c r="N40" s="372">
        <v>22</v>
      </c>
      <c r="O40" s="371">
        <v>4223.3</v>
      </c>
      <c r="P40" s="372">
        <v>42</v>
      </c>
      <c r="Q40" s="371">
        <v>3741.14</v>
      </c>
      <c r="R40" s="372">
        <v>11</v>
      </c>
      <c r="S40" s="371">
        <v>2960.03</v>
      </c>
      <c r="T40" s="372">
        <v>30</v>
      </c>
      <c r="U40" s="371">
        <v>3344.99</v>
      </c>
      <c r="V40" s="371">
        <v>15</v>
      </c>
      <c r="W40" s="371">
        <v>4339.87</v>
      </c>
      <c r="X40" s="371">
        <v>36</v>
      </c>
      <c r="Y40" s="371">
        <v>4657.3</v>
      </c>
      <c r="Z40" s="371">
        <v>36</v>
      </c>
    </row>
    <row r="41" spans="1:26" x14ac:dyDescent="0.2">
      <c r="A41" s="369">
        <v>36</v>
      </c>
      <c r="B41" s="5" t="s">
        <v>181</v>
      </c>
      <c r="C41" s="348">
        <v>3609.32</v>
      </c>
      <c r="D41" s="69">
        <v>32</v>
      </c>
      <c r="E41" s="371">
        <v>3022.66</v>
      </c>
      <c r="F41" s="371">
        <v>8</v>
      </c>
      <c r="G41" s="371">
        <v>3077.11</v>
      </c>
      <c r="H41" s="371">
        <v>34</v>
      </c>
      <c r="I41" s="371">
        <v>4391.92</v>
      </c>
      <c r="J41" s="372">
        <v>31</v>
      </c>
      <c r="K41" s="373">
        <v>2234.94</v>
      </c>
      <c r="L41" s="372">
        <v>38</v>
      </c>
      <c r="M41" s="371">
        <v>4127.2700000000004</v>
      </c>
      <c r="N41" s="372">
        <v>39</v>
      </c>
      <c r="O41" s="371">
        <v>4503.51</v>
      </c>
      <c r="P41" s="372">
        <v>32</v>
      </c>
      <c r="Q41" s="371">
        <v>3480.83</v>
      </c>
      <c r="R41" s="372">
        <v>25</v>
      </c>
      <c r="S41" s="371">
        <v>2808.46</v>
      </c>
      <c r="T41" s="372">
        <v>38</v>
      </c>
      <c r="U41" s="371">
        <v>3159.52</v>
      </c>
      <c r="V41" s="371">
        <v>29</v>
      </c>
      <c r="W41" s="371">
        <v>4380.22</v>
      </c>
      <c r="X41" s="371">
        <v>34</v>
      </c>
      <c r="Y41" s="371">
        <v>4501.8</v>
      </c>
      <c r="Z41" s="371">
        <v>39</v>
      </c>
    </row>
    <row r="42" spans="1:26" x14ac:dyDescent="0.2">
      <c r="A42" s="369">
        <v>37</v>
      </c>
      <c r="B42" s="5" t="s">
        <v>183</v>
      </c>
      <c r="C42" s="348">
        <v>3574.93</v>
      </c>
      <c r="D42" s="69">
        <v>36</v>
      </c>
      <c r="E42" s="371">
        <v>2575.23</v>
      </c>
      <c r="F42" s="371">
        <v>28</v>
      </c>
      <c r="G42" s="371">
        <v>3346.56</v>
      </c>
      <c r="H42" s="371">
        <v>28</v>
      </c>
      <c r="I42" s="371">
        <v>4378.59</v>
      </c>
      <c r="J42" s="372">
        <v>32</v>
      </c>
      <c r="K42" s="373">
        <v>2384.0100000000002</v>
      </c>
      <c r="L42" s="372">
        <v>34</v>
      </c>
      <c r="M42" s="371">
        <v>4188.74</v>
      </c>
      <c r="N42" s="372">
        <v>37</v>
      </c>
      <c r="O42" s="371">
        <v>4599.1499999999996</v>
      </c>
      <c r="P42" s="372">
        <v>26</v>
      </c>
      <c r="Q42" s="371">
        <v>3374.3</v>
      </c>
      <c r="R42" s="372">
        <v>33</v>
      </c>
      <c r="S42" s="371">
        <v>2855.54</v>
      </c>
      <c r="T42" s="372">
        <v>34</v>
      </c>
      <c r="U42" s="371">
        <v>3073.64</v>
      </c>
      <c r="V42" s="371">
        <v>35</v>
      </c>
      <c r="W42" s="371">
        <v>4707.5</v>
      </c>
      <c r="X42" s="371">
        <v>17</v>
      </c>
      <c r="Y42" s="371">
        <v>4706.68</v>
      </c>
      <c r="Z42" s="371">
        <v>33</v>
      </c>
    </row>
    <row r="43" spans="1:26" x14ac:dyDescent="0.2">
      <c r="A43" s="369">
        <v>38</v>
      </c>
      <c r="B43" s="5" t="s">
        <v>29</v>
      </c>
      <c r="C43" s="348">
        <v>3573.45</v>
      </c>
      <c r="D43" s="69">
        <v>37</v>
      </c>
      <c r="E43" s="371">
        <v>2109.41</v>
      </c>
      <c r="F43" s="371">
        <v>41</v>
      </c>
      <c r="G43" s="371">
        <v>2985.33</v>
      </c>
      <c r="H43" s="371">
        <v>37</v>
      </c>
      <c r="I43" s="371">
        <v>4682.96</v>
      </c>
      <c r="J43" s="372">
        <v>18</v>
      </c>
      <c r="K43" s="373">
        <v>2936.58</v>
      </c>
      <c r="L43" s="372">
        <v>5</v>
      </c>
      <c r="M43" s="371">
        <v>4505.76</v>
      </c>
      <c r="N43" s="372">
        <v>20</v>
      </c>
      <c r="O43" s="371">
        <v>4634.2700000000004</v>
      </c>
      <c r="P43" s="372">
        <v>23</v>
      </c>
      <c r="Q43" s="371">
        <v>3131.63</v>
      </c>
      <c r="R43" s="372">
        <v>40</v>
      </c>
      <c r="S43" s="371">
        <v>3388.37</v>
      </c>
      <c r="T43" s="372">
        <v>7</v>
      </c>
      <c r="U43" s="371">
        <v>2991.03</v>
      </c>
      <c r="V43" s="371">
        <v>39</v>
      </c>
      <c r="W43" s="371">
        <v>4495.66</v>
      </c>
      <c r="X43" s="371">
        <v>27</v>
      </c>
      <c r="Y43" s="371">
        <v>4726.82</v>
      </c>
      <c r="Z43" s="371">
        <v>32</v>
      </c>
    </row>
    <row r="44" spans="1:26" x14ac:dyDescent="0.2">
      <c r="A44" s="369">
        <v>39</v>
      </c>
      <c r="B44" s="5" t="s">
        <v>15</v>
      </c>
      <c r="C44" s="348">
        <v>3586.11</v>
      </c>
      <c r="D44" s="69">
        <v>35</v>
      </c>
      <c r="E44" s="371">
        <v>2809.71</v>
      </c>
      <c r="F44" s="371">
        <v>16</v>
      </c>
      <c r="G44" s="371">
        <v>2917.89</v>
      </c>
      <c r="H44" s="371">
        <v>40</v>
      </c>
      <c r="I44" s="371">
        <v>4234.75</v>
      </c>
      <c r="J44" s="372">
        <v>40</v>
      </c>
      <c r="K44" s="373">
        <v>2379.5300000000002</v>
      </c>
      <c r="L44" s="372">
        <v>36</v>
      </c>
      <c r="M44" s="371">
        <v>4183.82</v>
      </c>
      <c r="N44" s="372">
        <v>38</v>
      </c>
      <c r="O44" s="371">
        <v>4895.8</v>
      </c>
      <c r="P44" s="372">
        <v>9</v>
      </c>
      <c r="Q44" s="371">
        <v>3389.56</v>
      </c>
      <c r="R44" s="372">
        <v>31</v>
      </c>
      <c r="S44" s="371">
        <v>2831.74</v>
      </c>
      <c r="T44" s="372">
        <v>37</v>
      </c>
      <c r="U44" s="371">
        <v>3004.93</v>
      </c>
      <c r="V44" s="371">
        <v>38</v>
      </c>
      <c r="W44" s="371">
        <v>4978.74</v>
      </c>
      <c r="X44" s="371">
        <v>7</v>
      </c>
      <c r="Y44" s="371">
        <v>4774.7</v>
      </c>
      <c r="Z44" s="371">
        <v>28</v>
      </c>
    </row>
    <row r="45" spans="1:26" x14ac:dyDescent="0.2">
      <c r="A45" s="369">
        <v>40</v>
      </c>
      <c r="B45" s="5" t="s">
        <v>186</v>
      </c>
      <c r="C45" s="348">
        <v>3829.55</v>
      </c>
      <c r="D45" s="69">
        <v>12</v>
      </c>
      <c r="E45" s="371">
        <v>2807.46</v>
      </c>
      <c r="F45" s="371">
        <v>17</v>
      </c>
      <c r="G45" s="371">
        <v>3506.56</v>
      </c>
      <c r="H45" s="371">
        <v>16</v>
      </c>
      <c r="I45" s="371">
        <v>5085.4799999999996</v>
      </c>
      <c r="J45" s="372">
        <v>4</v>
      </c>
      <c r="K45" s="373">
        <v>2905.2</v>
      </c>
      <c r="L45" s="372">
        <v>8</v>
      </c>
      <c r="M45" s="371">
        <v>4224.59</v>
      </c>
      <c r="N45" s="372">
        <v>35</v>
      </c>
      <c r="O45" s="371">
        <v>4498.28</v>
      </c>
      <c r="P45" s="372">
        <v>33</v>
      </c>
      <c r="Q45" s="371">
        <v>3815.33</v>
      </c>
      <c r="R45" s="372">
        <v>7</v>
      </c>
      <c r="S45" s="371">
        <v>3356.81</v>
      </c>
      <c r="T45" s="372">
        <v>10</v>
      </c>
      <c r="U45" s="371">
        <v>3555.05</v>
      </c>
      <c r="V45" s="371">
        <v>4</v>
      </c>
      <c r="W45" s="371">
        <v>4446.3500000000004</v>
      </c>
      <c r="X45" s="371">
        <v>31</v>
      </c>
      <c r="Y45" s="371">
        <v>5056.3500000000004</v>
      </c>
      <c r="Z45" s="371">
        <v>12</v>
      </c>
    </row>
    <row r="46" spans="1:26" x14ac:dyDescent="0.2">
      <c r="A46" s="369">
        <v>41</v>
      </c>
      <c r="B46" s="5" t="s">
        <v>188</v>
      </c>
      <c r="C46" s="348">
        <v>3887.36</v>
      </c>
      <c r="D46" s="69">
        <v>9</v>
      </c>
      <c r="E46" s="371">
        <v>2919.1</v>
      </c>
      <c r="F46" s="371">
        <v>11</v>
      </c>
      <c r="G46" s="371">
        <v>3679</v>
      </c>
      <c r="H46" s="371">
        <v>7</v>
      </c>
      <c r="I46" s="371">
        <v>4724.3900000000003</v>
      </c>
      <c r="J46" s="372">
        <v>15</v>
      </c>
      <c r="K46" s="373">
        <v>2906.32</v>
      </c>
      <c r="L46" s="372">
        <v>7</v>
      </c>
      <c r="M46" s="371">
        <v>4361.5600000000004</v>
      </c>
      <c r="N46" s="372">
        <v>28</v>
      </c>
      <c r="O46" s="371">
        <v>4813.6099999999997</v>
      </c>
      <c r="P46" s="372">
        <v>14</v>
      </c>
      <c r="Q46" s="371">
        <v>3741.38</v>
      </c>
      <c r="R46" s="372">
        <v>10</v>
      </c>
      <c r="S46" s="371">
        <v>3256.45</v>
      </c>
      <c r="T46" s="372">
        <v>16</v>
      </c>
      <c r="U46" s="371">
        <v>3316.93</v>
      </c>
      <c r="V46" s="371">
        <v>20</v>
      </c>
      <c r="W46" s="371">
        <v>4688.45</v>
      </c>
      <c r="X46" s="371">
        <v>18</v>
      </c>
      <c r="Y46" s="371">
        <v>4769.91</v>
      </c>
      <c r="Z46" s="371">
        <v>29</v>
      </c>
    </row>
    <row r="47" spans="1:26" x14ac:dyDescent="0.2">
      <c r="A47" s="369">
        <v>42</v>
      </c>
      <c r="B47" s="5" t="s">
        <v>190</v>
      </c>
      <c r="C47" s="348">
        <v>3757.74</v>
      </c>
      <c r="D47" s="69">
        <v>20</v>
      </c>
      <c r="E47" s="371">
        <v>2876.06</v>
      </c>
      <c r="F47" s="371">
        <v>13</v>
      </c>
      <c r="G47" s="371">
        <v>3545.78</v>
      </c>
      <c r="H47" s="371">
        <v>12</v>
      </c>
      <c r="I47" s="371">
        <v>4697.76</v>
      </c>
      <c r="J47" s="372">
        <v>17</v>
      </c>
      <c r="K47" s="373">
        <v>2794.24</v>
      </c>
      <c r="L47" s="372">
        <v>14</v>
      </c>
      <c r="M47" s="371">
        <v>4067.93</v>
      </c>
      <c r="N47" s="372">
        <v>41</v>
      </c>
      <c r="O47" s="371">
        <v>4587.9399999999996</v>
      </c>
      <c r="P47" s="372">
        <v>27</v>
      </c>
      <c r="Q47" s="371">
        <v>3546.39</v>
      </c>
      <c r="R47" s="372">
        <v>21</v>
      </c>
      <c r="S47" s="371">
        <v>3373.36</v>
      </c>
      <c r="T47" s="372">
        <v>8</v>
      </c>
      <c r="U47" s="371">
        <v>3272.22</v>
      </c>
      <c r="V47" s="371">
        <v>23</v>
      </c>
      <c r="W47" s="371">
        <v>4499.03</v>
      </c>
      <c r="X47" s="371">
        <v>26</v>
      </c>
      <c r="Y47" s="371">
        <v>4168.28</v>
      </c>
      <c r="Z47" s="371">
        <v>43</v>
      </c>
    </row>
    <row r="48" spans="1:26" x14ac:dyDescent="0.2">
      <c r="A48" s="369">
        <v>43</v>
      </c>
      <c r="B48" s="5" t="s">
        <v>191</v>
      </c>
      <c r="C48" s="348">
        <v>3861.63</v>
      </c>
      <c r="D48" s="69">
        <v>11</v>
      </c>
      <c r="E48" s="371">
        <v>2915.51</v>
      </c>
      <c r="F48" s="371">
        <v>12</v>
      </c>
      <c r="G48" s="371">
        <v>3873.33</v>
      </c>
      <c r="H48" s="371">
        <v>1</v>
      </c>
      <c r="I48" s="371">
        <v>4526.3599999999997</v>
      </c>
      <c r="J48" s="372">
        <v>26</v>
      </c>
      <c r="K48" s="373">
        <v>2883.9</v>
      </c>
      <c r="L48" s="372">
        <v>10</v>
      </c>
      <c r="M48" s="371">
        <v>4455.8900000000003</v>
      </c>
      <c r="N48" s="372">
        <v>21</v>
      </c>
      <c r="O48" s="371">
        <v>4605.88</v>
      </c>
      <c r="P48" s="372">
        <v>24</v>
      </c>
      <c r="Q48" s="371">
        <v>3753.53</v>
      </c>
      <c r="R48" s="372">
        <v>9</v>
      </c>
      <c r="S48" s="371">
        <v>3451.99</v>
      </c>
      <c r="T48" s="372">
        <v>6</v>
      </c>
      <c r="U48" s="371">
        <v>3329.15</v>
      </c>
      <c r="V48" s="371">
        <v>17</v>
      </c>
      <c r="W48" s="371">
        <v>4502.3900000000003</v>
      </c>
      <c r="X48" s="371">
        <v>25</v>
      </c>
      <c r="Y48" s="371">
        <v>4698.84</v>
      </c>
      <c r="Z48" s="371">
        <v>35</v>
      </c>
    </row>
    <row r="49" spans="1:26" x14ac:dyDescent="0.2">
      <c r="A49" s="369">
        <v>44</v>
      </c>
      <c r="B49" s="5" t="s">
        <v>193</v>
      </c>
      <c r="C49" s="348">
        <v>3473.32</v>
      </c>
      <c r="D49" s="69">
        <v>39</v>
      </c>
      <c r="E49" s="371">
        <v>2746.04</v>
      </c>
      <c r="F49" s="371">
        <v>21</v>
      </c>
      <c r="G49" s="371">
        <v>2938.22</v>
      </c>
      <c r="H49" s="371">
        <v>38</v>
      </c>
      <c r="I49" s="371">
        <v>4167.3599999999997</v>
      </c>
      <c r="J49" s="372">
        <v>42</v>
      </c>
      <c r="K49" s="373">
        <v>2137.4299999999998</v>
      </c>
      <c r="L49" s="372">
        <v>41</v>
      </c>
      <c r="M49" s="371">
        <v>4258.9799999999996</v>
      </c>
      <c r="N49" s="372">
        <v>34</v>
      </c>
      <c r="O49" s="371">
        <v>4389.93</v>
      </c>
      <c r="P49" s="372">
        <v>38</v>
      </c>
      <c r="Q49" s="371">
        <v>3355.03</v>
      </c>
      <c r="R49" s="372">
        <v>36</v>
      </c>
      <c r="S49" s="371">
        <v>2476.87</v>
      </c>
      <c r="T49" s="372">
        <v>43</v>
      </c>
      <c r="U49" s="371">
        <v>2783.76</v>
      </c>
      <c r="V49" s="371">
        <v>43</v>
      </c>
      <c r="W49" s="371">
        <v>4196.3999999999996</v>
      </c>
      <c r="X49" s="371">
        <v>38</v>
      </c>
      <c r="Y49" s="371">
        <v>4554.47</v>
      </c>
      <c r="Z49" s="371">
        <v>38</v>
      </c>
    </row>
    <row r="50" spans="1:26" s="109" customFormat="1" x14ac:dyDescent="0.2">
      <c r="A50" s="451">
        <v>45</v>
      </c>
      <c r="B50" s="132" t="s">
        <v>195</v>
      </c>
      <c r="C50" s="350">
        <v>3734.3</v>
      </c>
      <c r="D50" s="452">
        <v>24</v>
      </c>
      <c r="E50" s="453">
        <v>2841.54</v>
      </c>
      <c r="F50" s="453">
        <v>15</v>
      </c>
      <c r="G50" s="453">
        <v>3556.22</v>
      </c>
      <c r="H50" s="453">
        <v>11</v>
      </c>
      <c r="I50" s="453">
        <v>4247.6000000000004</v>
      </c>
      <c r="J50" s="454">
        <v>39</v>
      </c>
      <c r="K50" s="455">
        <v>2451.2600000000002</v>
      </c>
      <c r="L50" s="454">
        <v>32</v>
      </c>
      <c r="M50" s="453">
        <v>4606.7299999999996</v>
      </c>
      <c r="N50" s="454">
        <v>13</v>
      </c>
      <c r="O50" s="453">
        <v>4658.93</v>
      </c>
      <c r="P50" s="454">
        <v>20</v>
      </c>
      <c r="Q50" s="453">
        <v>3566.49</v>
      </c>
      <c r="R50" s="454">
        <v>19</v>
      </c>
      <c r="S50" s="453">
        <v>3035.04</v>
      </c>
      <c r="T50" s="454">
        <v>26</v>
      </c>
      <c r="U50" s="453">
        <v>3419.98</v>
      </c>
      <c r="V50" s="453">
        <v>9</v>
      </c>
      <c r="W50" s="453">
        <v>4451.95</v>
      </c>
      <c r="X50" s="453">
        <v>30</v>
      </c>
      <c r="Y50" s="453">
        <v>4859.5200000000004</v>
      </c>
      <c r="Z50" s="453">
        <v>24</v>
      </c>
    </row>
    <row r="51" spans="1:26" s="379" customFormat="1" x14ac:dyDescent="0.2">
      <c r="B51" s="115" t="s">
        <v>95</v>
      </c>
      <c r="C51" s="382">
        <v>3675.1950000000002</v>
      </c>
      <c r="D51" s="348"/>
      <c r="E51" s="382">
        <v>2615.8449999999998</v>
      </c>
      <c r="F51" s="371"/>
      <c r="G51" s="382">
        <v>3339.779</v>
      </c>
      <c r="H51" s="99"/>
      <c r="I51" s="450">
        <v>4543.58</v>
      </c>
      <c r="J51" s="99"/>
      <c r="K51" s="382">
        <v>2599.462</v>
      </c>
      <c r="L51" s="99"/>
      <c r="M51" s="382">
        <v>4413.5649999999996</v>
      </c>
      <c r="N51" s="99"/>
      <c r="O51" s="382">
        <v>4610.2950000000001</v>
      </c>
      <c r="P51" s="99"/>
      <c r="Q51" s="352">
        <v>3477.643</v>
      </c>
      <c r="R51" s="99"/>
      <c r="S51" s="384">
        <v>3082.924</v>
      </c>
      <c r="T51" s="99"/>
      <c r="U51" s="382">
        <v>3218.7629999999999</v>
      </c>
      <c r="V51" s="99"/>
      <c r="W51" s="382">
        <v>4551.0320000000002</v>
      </c>
      <c r="X51" s="99"/>
      <c r="Y51" s="382">
        <v>4801.683</v>
      </c>
      <c r="Z51" s="99"/>
    </row>
    <row r="52" spans="1:26" s="379" customFormat="1" x14ac:dyDescent="0.2">
      <c r="B52" s="115" t="s">
        <v>1302</v>
      </c>
      <c r="C52" s="382">
        <v>146.04</v>
      </c>
      <c r="D52" s="348"/>
      <c r="E52" s="382">
        <v>226.91</v>
      </c>
      <c r="F52" s="99"/>
      <c r="G52" s="382">
        <v>398.62</v>
      </c>
      <c r="H52" s="99"/>
      <c r="I52" s="382">
        <v>330.81</v>
      </c>
      <c r="J52" s="99"/>
      <c r="K52" s="382">
        <v>454.2</v>
      </c>
      <c r="L52" s="99"/>
      <c r="M52" s="382">
        <v>467.36</v>
      </c>
      <c r="N52" s="99"/>
      <c r="O52" s="382">
        <v>372.43</v>
      </c>
      <c r="P52" s="99"/>
      <c r="Q52" s="352">
        <v>216.4</v>
      </c>
      <c r="R52" s="99"/>
      <c r="S52" s="382">
        <v>330.89</v>
      </c>
      <c r="T52" s="99"/>
      <c r="U52" s="382">
        <v>287.64999999999998</v>
      </c>
      <c r="V52" s="99"/>
      <c r="W52" s="382">
        <v>462.25</v>
      </c>
      <c r="X52" s="99"/>
      <c r="Y52" s="382">
        <v>477.7</v>
      </c>
      <c r="Z52" s="99"/>
    </row>
    <row r="53" spans="1:26" s="379" customFormat="1" x14ac:dyDescent="0.2">
      <c r="B53" s="115" t="s">
        <v>1303</v>
      </c>
      <c r="C53" s="382">
        <v>165811</v>
      </c>
      <c r="D53" s="348"/>
      <c r="E53" s="382">
        <v>99657.3</v>
      </c>
      <c r="F53" s="99"/>
      <c r="G53" s="382">
        <v>182394.4</v>
      </c>
      <c r="H53" s="99"/>
      <c r="I53" s="382">
        <v>154416.5</v>
      </c>
      <c r="J53" s="99"/>
      <c r="K53" s="382">
        <v>158901.20000000001</v>
      </c>
      <c r="L53" s="99"/>
      <c r="M53" s="382">
        <v>281694</v>
      </c>
      <c r="N53" s="99"/>
      <c r="O53" s="382">
        <v>160994.1</v>
      </c>
      <c r="P53" s="99"/>
      <c r="Q53" s="352">
        <v>181316.8</v>
      </c>
      <c r="R53" s="99"/>
      <c r="S53" s="382">
        <v>183992.2</v>
      </c>
      <c r="T53" s="99"/>
      <c r="U53" s="382">
        <v>148944</v>
      </c>
      <c r="V53" s="99"/>
      <c r="W53" s="382">
        <v>164580.4</v>
      </c>
      <c r="X53" s="99"/>
      <c r="Y53" s="382">
        <v>264875.2</v>
      </c>
      <c r="Z53" s="99"/>
    </row>
    <row r="54" spans="1:26" s="379" customFormat="1" x14ac:dyDescent="0.2">
      <c r="B54" s="115" t="s">
        <v>1304</v>
      </c>
      <c r="C54" s="99">
        <v>63</v>
      </c>
      <c r="D54" s="348"/>
      <c r="E54" s="377">
        <v>15</v>
      </c>
      <c r="F54" s="99"/>
      <c r="G54" s="99">
        <v>9</v>
      </c>
      <c r="H54" s="99"/>
      <c r="I54" s="99">
        <v>12</v>
      </c>
      <c r="J54" s="99"/>
      <c r="K54" s="99">
        <v>6</v>
      </c>
      <c r="L54" s="99"/>
      <c r="M54" s="99">
        <v>12</v>
      </c>
      <c r="N54" s="99"/>
      <c r="O54" s="99">
        <v>9</v>
      </c>
      <c r="P54" s="99"/>
      <c r="Q54" s="99">
        <v>30</v>
      </c>
      <c r="R54" s="99"/>
      <c r="S54" s="99">
        <v>13</v>
      </c>
      <c r="T54" s="99"/>
      <c r="U54" s="99">
        <v>14</v>
      </c>
      <c r="V54" s="99"/>
      <c r="W54" s="99">
        <v>6</v>
      </c>
      <c r="X54" s="99"/>
      <c r="Y54" s="99">
        <v>9</v>
      </c>
      <c r="Z54" s="99"/>
    </row>
    <row r="55" spans="1:26" s="380" customFormat="1" x14ac:dyDescent="0.2">
      <c r="B55" s="114" t="s">
        <v>1305</v>
      </c>
      <c r="C55" s="383">
        <v>11.079650000000001</v>
      </c>
      <c r="D55" s="355"/>
      <c r="E55" s="383">
        <v>12.068199999999999</v>
      </c>
      <c r="F55" s="116"/>
      <c r="G55" s="383">
        <v>12.787570000000001</v>
      </c>
      <c r="H55" s="116"/>
      <c r="I55" s="383">
        <v>8.648657</v>
      </c>
      <c r="J55" s="116"/>
      <c r="K55" s="383">
        <v>15.33487</v>
      </c>
      <c r="L55" s="116"/>
      <c r="M55" s="383">
        <v>12.025399999999999</v>
      </c>
      <c r="N55" s="116"/>
      <c r="O55" s="383">
        <v>8.7031460000000003</v>
      </c>
      <c r="P55" s="116"/>
      <c r="Q55" s="354">
        <v>12.244300000000001</v>
      </c>
      <c r="R55" s="116"/>
      <c r="S55" s="383">
        <v>13.91352</v>
      </c>
      <c r="T55" s="116"/>
      <c r="U55" s="383">
        <v>11.990080000000001</v>
      </c>
      <c r="V55" s="116"/>
      <c r="W55" s="383">
        <v>8.9141349999999999</v>
      </c>
      <c r="X55" s="116"/>
      <c r="Y55" s="383">
        <v>10.71833</v>
      </c>
      <c r="Z55" s="116"/>
    </row>
    <row r="56" spans="1:26" s="378" customFormat="1" x14ac:dyDescent="0.2">
      <c r="A56" s="381"/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</row>
    <row r="57" spans="1:26" s="378" customFormat="1" x14ac:dyDescent="0.2">
      <c r="A57" s="381"/>
      <c r="B57" s="17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6" t="s">
        <v>1318</v>
      </c>
      <c r="R57" s="4"/>
      <c r="S57" s="4"/>
      <c r="T57" s="4"/>
      <c r="U57" s="4"/>
      <c r="V57" s="4"/>
      <c r="W57" s="4"/>
      <c r="X57" s="4"/>
      <c r="Y57" s="4"/>
      <c r="Z57" s="4"/>
    </row>
    <row r="58" spans="1:26" s="378" customFormat="1" x14ac:dyDescent="0.2">
      <c r="A58" s="381"/>
      <c r="B58" s="17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6"/>
      <c r="R58" s="4"/>
      <c r="S58" s="4"/>
      <c r="T58" s="4"/>
      <c r="U58" s="4"/>
      <c r="V58" s="4"/>
      <c r="W58" s="4"/>
      <c r="X58" s="4"/>
      <c r="Y58" s="4"/>
      <c r="Z58" s="4"/>
    </row>
    <row r="59" spans="1:26" s="378" customFormat="1" ht="18" customHeight="1" x14ac:dyDescent="0.2">
      <c r="A59" s="381"/>
      <c r="B59" s="17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6" t="s">
        <v>1322</v>
      </c>
      <c r="R59" s="8"/>
      <c r="S59" s="5" t="s">
        <v>1323</v>
      </c>
      <c r="T59" s="5"/>
      <c r="U59" s="5" t="s">
        <v>1324</v>
      </c>
      <c r="V59" s="5"/>
      <c r="W59" s="5" t="s">
        <v>1319</v>
      </c>
      <c r="X59" s="5"/>
      <c r="Y59" s="5" t="s">
        <v>1320</v>
      </c>
      <c r="Z59" s="5"/>
    </row>
    <row r="60" spans="1:26" s="378" customFormat="1" x14ac:dyDescent="0.2">
      <c r="A60" s="381"/>
      <c r="B60" s="17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6" t="s">
        <v>125</v>
      </c>
      <c r="R60" s="5"/>
      <c r="S60" s="5" t="s">
        <v>109</v>
      </c>
      <c r="T60" s="5"/>
      <c r="U60" s="5" t="s">
        <v>100</v>
      </c>
      <c r="V60" s="5"/>
      <c r="W60" s="5" t="s">
        <v>113</v>
      </c>
      <c r="X60" s="5"/>
      <c r="Y60" s="5" t="s">
        <v>110</v>
      </c>
      <c r="Z60" s="5"/>
    </row>
    <row r="61" spans="1:26" s="378" customFormat="1" x14ac:dyDescent="0.2">
      <c r="A61" s="381"/>
      <c r="B61" s="17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6" t="s">
        <v>99</v>
      </c>
      <c r="R61" s="5"/>
      <c r="S61" s="4" t="s">
        <v>104</v>
      </c>
      <c r="T61" s="5"/>
      <c r="U61" s="6" t="s">
        <v>125</v>
      </c>
      <c r="V61" s="5"/>
      <c r="W61" s="5"/>
      <c r="X61" s="5"/>
      <c r="Y61" s="5" t="s">
        <v>115</v>
      </c>
      <c r="Z61" s="5"/>
    </row>
    <row r="62" spans="1:26" s="378" customFormat="1" x14ac:dyDescent="0.2">
      <c r="A62" s="381"/>
      <c r="B62" s="17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6" t="s">
        <v>122</v>
      </c>
      <c r="R62" s="5"/>
      <c r="S62" s="4" t="s">
        <v>112</v>
      </c>
      <c r="T62" s="5"/>
      <c r="U62" s="4" t="s">
        <v>104</v>
      </c>
      <c r="V62" s="5"/>
      <c r="W62" s="5"/>
      <c r="X62" s="5"/>
      <c r="Y62" s="4"/>
      <c r="Z62" s="5"/>
    </row>
    <row r="63" spans="1:26" s="378" customFormat="1" x14ac:dyDescent="0.2">
      <c r="A63" s="381"/>
      <c r="B63" s="17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6" t="s">
        <v>102</v>
      </c>
      <c r="R63" s="5"/>
      <c r="S63" s="5" t="s">
        <v>111</v>
      </c>
      <c r="T63" s="5"/>
      <c r="U63" s="6" t="s">
        <v>1259</v>
      </c>
      <c r="V63" s="5"/>
      <c r="W63" s="5"/>
      <c r="X63" s="5"/>
      <c r="Y63" s="4"/>
      <c r="Z63" s="5"/>
    </row>
    <row r="64" spans="1:26" s="378" customFormat="1" x14ac:dyDescent="0.2">
      <c r="A64" s="381"/>
      <c r="B64" s="17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6" t="s">
        <v>101</v>
      </c>
      <c r="R64" s="5"/>
      <c r="S64" s="4"/>
      <c r="T64" s="5"/>
      <c r="U64" s="4"/>
      <c r="V64" s="5"/>
      <c r="W64" s="5"/>
      <c r="X64" s="5"/>
      <c r="Y64" s="5"/>
      <c r="Z64" s="5"/>
    </row>
    <row r="65" spans="1:26" s="378" customFormat="1" x14ac:dyDescent="0.2">
      <c r="A65" s="381"/>
      <c r="B65" s="17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6" t="s">
        <v>110</v>
      </c>
      <c r="R65" s="5"/>
      <c r="S65" s="5"/>
      <c r="T65" s="5"/>
      <c r="U65" s="6"/>
      <c r="V65" s="5"/>
      <c r="W65" s="5"/>
      <c r="X65" s="5"/>
      <c r="Y65" s="5"/>
      <c r="Z65" s="5"/>
    </row>
    <row r="66" spans="1:26" s="378" customFormat="1" x14ac:dyDescent="0.2">
      <c r="A66" s="381"/>
      <c r="B66" s="17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6" t="s">
        <v>97</v>
      </c>
      <c r="R66" s="5"/>
      <c r="S66" s="4"/>
      <c r="T66" s="5"/>
      <c r="U66" s="4"/>
      <c r="V66" s="5"/>
      <c r="W66" s="5"/>
      <c r="X66" s="5"/>
      <c r="Y66" s="5"/>
      <c r="Z66" s="5"/>
    </row>
    <row r="67" spans="1:26" s="378" customFormat="1" x14ac:dyDescent="0.2">
      <c r="A67" s="381"/>
      <c r="B67" s="17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6" t="s">
        <v>126</v>
      </c>
      <c r="R67" s="5"/>
      <c r="S67" s="4"/>
      <c r="T67" s="5"/>
      <c r="U67" s="4"/>
      <c r="V67" s="5"/>
      <c r="W67" s="5"/>
      <c r="X67" s="5"/>
      <c r="Y67" s="5"/>
      <c r="Z67" s="5"/>
    </row>
    <row r="68" spans="1:26" s="378" customFormat="1" x14ac:dyDescent="0.2">
      <c r="A68" s="381"/>
      <c r="B68" s="17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6" t="s">
        <v>1025</v>
      </c>
      <c r="R68" s="5"/>
      <c r="S68" s="4"/>
      <c r="T68" s="5"/>
      <c r="U68" s="5"/>
      <c r="V68" s="5"/>
      <c r="W68" s="5"/>
      <c r="X68" s="5"/>
      <c r="Y68" s="5"/>
      <c r="Z68" s="5"/>
    </row>
    <row r="69" spans="1:26" s="378" customFormat="1" x14ac:dyDescent="0.2">
      <c r="A69" s="381"/>
      <c r="B69" s="17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T69" s="174"/>
      <c r="V69" s="174"/>
      <c r="W69" s="174"/>
      <c r="X69" s="174"/>
      <c r="Y69" s="174"/>
      <c r="Z69" s="174"/>
    </row>
    <row r="70" spans="1:26" s="378" customFormat="1" x14ac:dyDescent="0.2">
      <c r="A70" s="381"/>
      <c r="B70" s="17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26" s="378" customFormat="1" x14ac:dyDescent="0.2">
      <c r="A71" s="381"/>
      <c r="B71" s="17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26" s="378" customFormat="1" x14ac:dyDescent="0.2">
      <c r="A72" s="381"/>
      <c r="B72" s="17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2">
    <mergeCell ref="Y4:Z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printOptions horizontalCentered="1" gridLines="1"/>
  <pageMargins left="0.25" right="0.25" top="0.75" bottom="0.25" header="0.3" footer="0.3"/>
  <pageSetup scale="82" orientation="landscape" r:id="rId1"/>
  <headerFooter alignWithMargins="0">
    <oddHeader>&amp;C&amp;12 2015 SRPN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296A7-632C-49A4-9A36-641F9E0393F6}">
  <dimension ref="A1:P145"/>
  <sheetViews>
    <sheetView zoomScaleNormal="100" workbookViewId="0"/>
  </sheetViews>
  <sheetFormatPr defaultRowHeight="15" x14ac:dyDescent="0.2"/>
  <cols>
    <col min="1" max="1" width="8.140625" style="4" customWidth="1"/>
    <col min="2" max="2" width="29.42578125" style="4" customWidth="1"/>
    <col min="3" max="3" width="16.28515625" style="4" bestFit="1" customWidth="1"/>
    <col min="4" max="4" width="17.140625" style="4" customWidth="1"/>
    <col min="5" max="5" width="18.7109375" style="4" customWidth="1"/>
    <col min="6" max="6" width="17.85546875" style="4" customWidth="1"/>
    <col min="7" max="7" width="16.7109375" style="116" customWidth="1"/>
    <col min="8" max="8" width="16.28515625" style="4" customWidth="1"/>
    <col min="9" max="9" width="18.140625" style="4" customWidth="1"/>
    <col min="10" max="10" width="19.42578125" style="5" customWidth="1"/>
    <col min="11" max="11" width="17" style="5" bestFit="1" customWidth="1"/>
    <col min="12" max="12" width="17.28515625" style="5" bestFit="1" customWidth="1"/>
    <col min="13" max="13" width="20.85546875" style="5" bestFit="1" customWidth="1"/>
    <col min="14" max="14" width="20.85546875" style="4" customWidth="1"/>
    <col min="15" max="15" width="18.7109375" style="5" bestFit="1" customWidth="1"/>
    <col min="16" max="17" width="15.85546875" style="5" customWidth="1"/>
    <col min="18" max="16384" width="9.140625" style="5"/>
  </cols>
  <sheetData>
    <row r="1" spans="1:16" ht="15.75" x14ac:dyDescent="0.25">
      <c r="A1" s="90" t="s">
        <v>197</v>
      </c>
      <c r="B1" s="90"/>
    </row>
    <row r="5" spans="1:16" s="171" customFormat="1" ht="32.25" customHeight="1" thickBot="1" x14ac:dyDescent="0.3">
      <c r="A5" s="269" t="s">
        <v>0</v>
      </c>
      <c r="B5" s="171" t="s">
        <v>1</v>
      </c>
      <c r="C5" s="170" t="s">
        <v>97</v>
      </c>
      <c r="D5" s="199" t="s">
        <v>1025</v>
      </c>
      <c r="E5" s="269" t="s">
        <v>126</v>
      </c>
      <c r="F5" s="269" t="s">
        <v>104</v>
      </c>
      <c r="G5" s="307" t="s">
        <v>98</v>
      </c>
      <c r="H5" s="199" t="s">
        <v>110</v>
      </c>
      <c r="I5" s="269" t="s">
        <v>100</v>
      </c>
      <c r="J5" s="170" t="s">
        <v>108</v>
      </c>
      <c r="K5" s="170" t="s">
        <v>109</v>
      </c>
      <c r="L5" s="170" t="s">
        <v>115</v>
      </c>
      <c r="M5" s="170" t="s">
        <v>114</v>
      </c>
      <c r="N5" s="269" t="s">
        <v>113</v>
      </c>
      <c r="O5" s="170" t="s">
        <v>122</v>
      </c>
      <c r="P5" s="171" t="s">
        <v>102</v>
      </c>
    </row>
    <row r="6" spans="1:16" x14ac:dyDescent="0.2">
      <c r="A6" s="4">
        <v>1</v>
      </c>
      <c r="B6" s="5" t="s">
        <v>5</v>
      </c>
      <c r="C6" s="116" t="s">
        <v>646</v>
      </c>
      <c r="D6" s="116" t="s">
        <v>646</v>
      </c>
      <c r="E6" s="116">
        <v>77.400000000000006</v>
      </c>
      <c r="F6" s="116" t="s">
        <v>646</v>
      </c>
      <c r="G6" s="131" t="s">
        <v>646</v>
      </c>
      <c r="H6" s="311">
        <v>71.852999999999994</v>
      </c>
      <c r="I6" s="116">
        <v>76.400000000000006</v>
      </c>
      <c r="J6" s="116">
        <v>72.283000000000001</v>
      </c>
      <c r="K6" s="116">
        <v>72.799000000000007</v>
      </c>
      <c r="L6" s="116">
        <v>76.497</v>
      </c>
      <c r="M6" s="116">
        <v>77.356999999999999</v>
      </c>
      <c r="N6" s="116">
        <v>79.55</v>
      </c>
      <c r="O6" s="116">
        <v>68.633300000000006</v>
      </c>
      <c r="P6" s="116">
        <v>78.216999999999999</v>
      </c>
    </row>
    <row r="7" spans="1:16" x14ac:dyDescent="0.2">
      <c r="A7" s="4">
        <v>2</v>
      </c>
      <c r="B7" s="5" t="s">
        <v>8</v>
      </c>
      <c r="C7" s="116">
        <v>69.444999999999993</v>
      </c>
      <c r="D7" s="116" t="s">
        <v>646</v>
      </c>
      <c r="E7" s="116">
        <v>79.98</v>
      </c>
      <c r="F7" s="116">
        <v>79.141499999999994</v>
      </c>
      <c r="G7" s="131" t="s">
        <v>646</v>
      </c>
      <c r="H7" s="311">
        <v>72.756</v>
      </c>
      <c r="I7" s="116">
        <v>77.099999999999994</v>
      </c>
      <c r="J7" s="116">
        <v>76.712000000000003</v>
      </c>
      <c r="K7" s="116">
        <v>76.024000000000001</v>
      </c>
      <c r="L7" s="116">
        <v>77.486000000000004</v>
      </c>
      <c r="M7" s="116">
        <v>79.076999999999998</v>
      </c>
      <c r="N7" s="116">
        <v>78.991</v>
      </c>
      <c r="O7" s="116">
        <v>75.466700000000003</v>
      </c>
      <c r="P7" s="116">
        <v>78.561000000000007</v>
      </c>
    </row>
    <row r="8" spans="1:16" x14ac:dyDescent="0.2">
      <c r="A8" s="4">
        <v>3</v>
      </c>
      <c r="B8" s="5" t="s">
        <v>9</v>
      </c>
      <c r="C8" s="116" t="s">
        <v>646</v>
      </c>
      <c r="D8" s="116" t="s">
        <v>646</v>
      </c>
      <c r="E8" s="116">
        <v>76.195999999999998</v>
      </c>
      <c r="F8" s="116">
        <v>79.206000000000003</v>
      </c>
      <c r="G8" s="131" t="s">
        <v>646</v>
      </c>
      <c r="H8" s="311">
        <v>72.025000000000006</v>
      </c>
      <c r="I8" s="116">
        <v>76.5</v>
      </c>
      <c r="J8" s="116">
        <v>74.819999999999993</v>
      </c>
      <c r="K8" s="116">
        <v>73.787999999999997</v>
      </c>
      <c r="L8" s="116">
        <v>73.917000000000002</v>
      </c>
      <c r="M8" s="116">
        <v>77.486000000000004</v>
      </c>
      <c r="N8" s="116">
        <v>78.087999999999994</v>
      </c>
      <c r="O8" s="116">
        <v>77.3</v>
      </c>
      <c r="P8" s="116">
        <v>78.69</v>
      </c>
    </row>
    <row r="9" spans="1:16" x14ac:dyDescent="0.2">
      <c r="A9" s="4">
        <v>4</v>
      </c>
      <c r="B9" s="8" t="s">
        <v>10</v>
      </c>
      <c r="C9" s="116">
        <v>68.4345</v>
      </c>
      <c r="D9" s="116" t="s">
        <v>646</v>
      </c>
      <c r="E9" s="116">
        <v>78.131</v>
      </c>
      <c r="F9" s="116">
        <v>79.786500000000004</v>
      </c>
      <c r="G9" s="131" t="s">
        <v>646</v>
      </c>
      <c r="H9" s="311">
        <v>74.088999999999999</v>
      </c>
      <c r="I9" s="116">
        <v>79.599999999999994</v>
      </c>
      <c r="J9" s="116">
        <v>76.239000000000004</v>
      </c>
      <c r="K9" s="116">
        <v>74.519000000000005</v>
      </c>
      <c r="L9" s="116">
        <v>76.497</v>
      </c>
      <c r="M9" s="116">
        <v>79.894000000000005</v>
      </c>
      <c r="N9" s="116">
        <v>82.13</v>
      </c>
      <c r="O9" s="116">
        <v>79.666700000000006</v>
      </c>
      <c r="P9" s="116">
        <v>80.581999999999994</v>
      </c>
    </row>
    <row r="10" spans="1:16" x14ac:dyDescent="0.2">
      <c r="A10" s="4">
        <v>5</v>
      </c>
      <c r="B10" s="308" t="s">
        <v>24</v>
      </c>
      <c r="C10" s="116">
        <v>69.208500000000001</v>
      </c>
      <c r="D10" s="116">
        <v>77.722499999999997</v>
      </c>
      <c r="E10" s="116">
        <v>80.84</v>
      </c>
      <c r="F10" s="116">
        <v>78.302999999999997</v>
      </c>
      <c r="G10" s="131">
        <v>76.11</v>
      </c>
      <c r="H10" s="311">
        <v>75.293000000000006</v>
      </c>
      <c r="I10" s="116">
        <v>78.8</v>
      </c>
      <c r="J10" s="116">
        <v>75.206999999999994</v>
      </c>
      <c r="K10" s="116">
        <v>73.272000000000006</v>
      </c>
      <c r="L10" s="116">
        <v>76.325000000000003</v>
      </c>
      <c r="M10" s="116">
        <v>78.518000000000001</v>
      </c>
      <c r="N10" s="116">
        <v>80.796999999999997</v>
      </c>
      <c r="O10" s="116">
        <v>80.7333</v>
      </c>
      <c r="P10" s="116">
        <v>82.001000000000005</v>
      </c>
    </row>
    <row r="11" spans="1:16" x14ac:dyDescent="0.2">
      <c r="A11" s="4">
        <v>6</v>
      </c>
      <c r="B11" s="12" t="s">
        <v>129</v>
      </c>
      <c r="C11" s="116">
        <v>75.852000000000004</v>
      </c>
      <c r="D11" s="116">
        <v>80.022999999999996</v>
      </c>
      <c r="E11" s="116">
        <v>79.98</v>
      </c>
      <c r="F11" s="116">
        <v>78.561000000000007</v>
      </c>
      <c r="G11" s="131" t="s">
        <v>646</v>
      </c>
      <c r="H11" s="311">
        <v>77.572000000000003</v>
      </c>
      <c r="I11" s="116">
        <v>78.400000000000006</v>
      </c>
      <c r="J11" s="116">
        <v>70.477000000000004</v>
      </c>
      <c r="K11" s="116">
        <v>72.498000000000005</v>
      </c>
      <c r="L11" s="116">
        <v>77.356999999999999</v>
      </c>
      <c r="M11" s="116">
        <v>78.647000000000006</v>
      </c>
      <c r="N11" s="116">
        <v>80.882999999999996</v>
      </c>
      <c r="O11" s="116">
        <v>77.7667</v>
      </c>
      <c r="P11" s="116">
        <v>79.507000000000005</v>
      </c>
    </row>
    <row r="12" spans="1:16" x14ac:dyDescent="0.2">
      <c r="A12" s="4">
        <v>7</v>
      </c>
      <c r="B12" s="12" t="s">
        <v>131</v>
      </c>
      <c r="C12" s="116">
        <v>65.918999999999997</v>
      </c>
      <c r="D12" s="116">
        <v>73.917000000000002</v>
      </c>
      <c r="E12" s="116">
        <v>76.325000000000003</v>
      </c>
      <c r="F12" s="116">
        <v>77.335499999999996</v>
      </c>
      <c r="G12" s="131">
        <v>75.787499999999994</v>
      </c>
      <c r="H12" s="311">
        <v>72.540999999999997</v>
      </c>
      <c r="I12" s="116">
        <v>74.7</v>
      </c>
      <c r="J12" s="116">
        <v>75.465000000000003</v>
      </c>
      <c r="K12" s="116">
        <v>74.088999999999999</v>
      </c>
      <c r="L12" s="116">
        <v>74.088999999999999</v>
      </c>
      <c r="M12" s="116">
        <v>77.313999999999993</v>
      </c>
      <c r="N12" s="116">
        <v>76.066999999999993</v>
      </c>
      <c r="O12" s="116">
        <v>77.3</v>
      </c>
      <c r="P12" s="116">
        <v>78.174000000000007</v>
      </c>
    </row>
    <row r="13" spans="1:16" x14ac:dyDescent="0.2">
      <c r="A13" s="4">
        <v>8</v>
      </c>
      <c r="B13" s="14" t="s">
        <v>133</v>
      </c>
      <c r="C13" s="116">
        <v>68.069000000000003</v>
      </c>
      <c r="D13" s="116">
        <v>75.593999999999994</v>
      </c>
      <c r="E13" s="116">
        <v>78.001999999999995</v>
      </c>
      <c r="F13" s="116">
        <v>78.561000000000007</v>
      </c>
      <c r="G13" s="131">
        <v>77.980500000000006</v>
      </c>
      <c r="H13" s="311">
        <v>74.819999999999993</v>
      </c>
      <c r="I13" s="116">
        <v>78.400000000000006</v>
      </c>
      <c r="J13" s="116">
        <v>75.808999999999997</v>
      </c>
      <c r="K13" s="116">
        <v>76.668999999999997</v>
      </c>
      <c r="L13" s="116">
        <v>76.712000000000003</v>
      </c>
      <c r="M13" s="116">
        <v>77.873000000000005</v>
      </c>
      <c r="N13" s="116">
        <v>80.882999999999996</v>
      </c>
      <c r="O13" s="116">
        <v>79</v>
      </c>
      <c r="P13" s="116">
        <v>81.614000000000004</v>
      </c>
    </row>
    <row r="14" spans="1:16" x14ac:dyDescent="0.2">
      <c r="A14" s="4">
        <v>9</v>
      </c>
      <c r="B14" s="17" t="s">
        <v>135</v>
      </c>
      <c r="C14" s="116">
        <v>67.209000000000003</v>
      </c>
      <c r="D14" s="116" t="s">
        <v>646</v>
      </c>
      <c r="E14" s="116">
        <v>79.248999999999995</v>
      </c>
      <c r="F14" s="116">
        <v>81.721500000000006</v>
      </c>
      <c r="G14" s="131" t="s">
        <v>646</v>
      </c>
      <c r="H14" s="311">
        <v>75.421999999999997</v>
      </c>
      <c r="I14" s="116">
        <v>77.900000000000006</v>
      </c>
      <c r="J14" s="116">
        <v>75.593999999999994</v>
      </c>
      <c r="K14" s="116">
        <v>76.884</v>
      </c>
      <c r="L14" s="116">
        <v>77.356999999999999</v>
      </c>
      <c r="M14" s="116">
        <v>78.561000000000007</v>
      </c>
      <c r="N14" s="116">
        <v>80.968999999999994</v>
      </c>
      <c r="O14" s="116">
        <v>78.599999999999994</v>
      </c>
      <c r="P14" s="116">
        <v>80.539000000000001</v>
      </c>
    </row>
    <row r="15" spans="1:16" x14ac:dyDescent="0.2">
      <c r="A15" s="4">
        <v>10</v>
      </c>
      <c r="B15" s="17" t="s">
        <v>137</v>
      </c>
      <c r="C15" s="116">
        <v>68.111999999999995</v>
      </c>
      <c r="D15" s="116" t="s">
        <v>646</v>
      </c>
      <c r="E15" s="116">
        <v>80.41</v>
      </c>
      <c r="F15" s="116">
        <v>80.947500000000005</v>
      </c>
      <c r="G15" s="131">
        <v>76.884</v>
      </c>
      <c r="H15" s="311">
        <v>75.120999999999995</v>
      </c>
      <c r="I15" s="116">
        <v>78.8</v>
      </c>
      <c r="J15" s="116">
        <v>77.614999999999995</v>
      </c>
      <c r="K15" s="116">
        <v>75.293000000000006</v>
      </c>
      <c r="L15" s="116">
        <v>77.141999999999996</v>
      </c>
      <c r="M15" s="116">
        <v>79.808000000000007</v>
      </c>
      <c r="N15" s="116">
        <v>82.99</v>
      </c>
      <c r="O15" s="116">
        <v>81</v>
      </c>
      <c r="P15" s="116">
        <v>81.7</v>
      </c>
    </row>
    <row r="16" spans="1:16" x14ac:dyDescent="0.2">
      <c r="A16" s="4">
        <v>11</v>
      </c>
      <c r="B16" s="17" t="s">
        <v>139</v>
      </c>
      <c r="C16" s="116">
        <v>65.531999999999996</v>
      </c>
      <c r="D16" s="116" t="s">
        <v>646</v>
      </c>
      <c r="E16" s="116">
        <v>76.11</v>
      </c>
      <c r="F16" s="116">
        <v>78.625500000000002</v>
      </c>
      <c r="G16" s="131">
        <v>77.959000000000003</v>
      </c>
      <c r="H16" s="311">
        <v>72.841999999999999</v>
      </c>
      <c r="I16" s="116">
        <v>75.5</v>
      </c>
      <c r="J16" s="116">
        <v>77.528999999999996</v>
      </c>
      <c r="K16" s="116">
        <v>73.917000000000002</v>
      </c>
      <c r="L16" s="116">
        <v>75.938000000000002</v>
      </c>
      <c r="M16" s="116">
        <v>77.227999999999994</v>
      </c>
      <c r="N16" s="116">
        <v>78.819000000000003</v>
      </c>
      <c r="O16" s="116">
        <v>77.933300000000003</v>
      </c>
      <c r="P16" s="116">
        <v>79.593000000000004</v>
      </c>
    </row>
    <row r="17" spans="1:16" x14ac:dyDescent="0.2">
      <c r="A17" s="4">
        <v>12</v>
      </c>
      <c r="B17" s="17" t="s">
        <v>142</v>
      </c>
      <c r="C17" s="116">
        <v>66.757499999999993</v>
      </c>
      <c r="D17" s="116" t="s">
        <v>646</v>
      </c>
      <c r="E17" s="116">
        <v>76.798000000000002</v>
      </c>
      <c r="F17" s="116">
        <v>81.012</v>
      </c>
      <c r="G17" s="131">
        <v>76.97</v>
      </c>
      <c r="H17" s="311">
        <v>69.918000000000006</v>
      </c>
      <c r="I17" s="116">
        <v>75.900000000000006</v>
      </c>
      <c r="J17" s="116">
        <v>74.733999999999995</v>
      </c>
      <c r="K17" s="116">
        <v>74.260999999999996</v>
      </c>
      <c r="L17" s="116">
        <v>74.733999999999995</v>
      </c>
      <c r="M17" s="116">
        <v>78.045000000000002</v>
      </c>
      <c r="N17" s="116">
        <v>79.162999999999997</v>
      </c>
      <c r="O17" s="116">
        <v>80.7333</v>
      </c>
      <c r="P17" s="116">
        <v>80.194999999999993</v>
      </c>
    </row>
    <row r="18" spans="1:16" x14ac:dyDescent="0.2">
      <c r="A18" s="4">
        <v>13</v>
      </c>
      <c r="B18" s="17" t="s">
        <v>144</v>
      </c>
      <c r="C18" s="116">
        <v>67.552999999999997</v>
      </c>
      <c r="D18" s="116" t="s">
        <v>646</v>
      </c>
      <c r="E18" s="116">
        <v>76.927000000000007</v>
      </c>
      <c r="F18" s="116">
        <v>82.688999999999993</v>
      </c>
      <c r="G18" s="131">
        <v>77.313999999999993</v>
      </c>
      <c r="H18" s="311">
        <v>74.561999999999998</v>
      </c>
      <c r="I18" s="116">
        <v>80</v>
      </c>
      <c r="J18" s="116">
        <v>75.766000000000005</v>
      </c>
      <c r="K18" s="116">
        <v>76.066999999999993</v>
      </c>
      <c r="L18" s="116">
        <v>76.497</v>
      </c>
      <c r="M18" s="116">
        <v>80.453000000000003</v>
      </c>
      <c r="N18" s="116">
        <v>82.302000000000007</v>
      </c>
      <c r="O18" s="116">
        <v>79.533299999999997</v>
      </c>
      <c r="P18" s="116">
        <v>81.828999999999994</v>
      </c>
    </row>
    <row r="19" spans="1:16" x14ac:dyDescent="0.2">
      <c r="A19" s="4">
        <v>14</v>
      </c>
      <c r="B19" s="10" t="s">
        <v>147</v>
      </c>
      <c r="C19" s="116" t="s">
        <v>646</v>
      </c>
      <c r="D19" s="116" t="s">
        <v>646</v>
      </c>
      <c r="E19" s="116">
        <v>74.003</v>
      </c>
      <c r="F19" s="116">
        <v>81.334500000000006</v>
      </c>
      <c r="G19" s="131">
        <v>76.367999999999995</v>
      </c>
      <c r="H19" s="311">
        <v>72.712999999999994</v>
      </c>
      <c r="I19" s="116">
        <v>79.099999999999994</v>
      </c>
      <c r="J19" s="116">
        <v>77.271000000000001</v>
      </c>
      <c r="K19" s="116">
        <v>75.593999999999994</v>
      </c>
      <c r="L19" s="116">
        <v>76.754999999999995</v>
      </c>
      <c r="M19" s="116">
        <v>78.561000000000007</v>
      </c>
      <c r="N19" s="116">
        <v>81.484999999999999</v>
      </c>
      <c r="O19" s="116">
        <v>78.633300000000006</v>
      </c>
      <c r="P19" s="116">
        <v>80.453000000000003</v>
      </c>
    </row>
    <row r="20" spans="1:16" x14ac:dyDescent="0.2">
      <c r="A20" s="4">
        <v>15</v>
      </c>
      <c r="B20" s="10" t="s">
        <v>149</v>
      </c>
      <c r="C20" s="116">
        <v>66.563999999999993</v>
      </c>
      <c r="D20" s="116">
        <v>75.078000000000003</v>
      </c>
      <c r="E20" s="116">
        <v>77.787000000000006</v>
      </c>
      <c r="F20" s="116">
        <v>80.689499999999995</v>
      </c>
      <c r="G20" s="131">
        <v>77.959000000000003</v>
      </c>
      <c r="H20" s="311">
        <v>72.885000000000005</v>
      </c>
      <c r="I20" s="116">
        <v>78.2</v>
      </c>
      <c r="J20" s="116">
        <v>78.045000000000002</v>
      </c>
      <c r="K20" s="116">
        <v>74.003</v>
      </c>
      <c r="L20" s="116">
        <v>74.992000000000004</v>
      </c>
      <c r="M20" s="116">
        <v>79.55</v>
      </c>
      <c r="N20" s="116">
        <v>79.721999999999994</v>
      </c>
      <c r="O20" s="116">
        <v>80.533299999999997</v>
      </c>
      <c r="P20" s="116">
        <v>80.625</v>
      </c>
    </row>
    <row r="21" spans="1:16" x14ac:dyDescent="0.2">
      <c r="A21" s="4">
        <v>16</v>
      </c>
      <c r="B21" s="19" t="s">
        <v>25</v>
      </c>
      <c r="C21" s="116">
        <v>74.260999999999996</v>
      </c>
      <c r="D21" s="116">
        <v>77.141999999999996</v>
      </c>
      <c r="E21" s="116">
        <v>79.635999999999996</v>
      </c>
      <c r="F21" s="116">
        <v>78.819000000000003</v>
      </c>
      <c r="G21" s="131">
        <v>75.335999999999999</v>
      </c>
      <c r="H21" s="311">
        <v>73.659000000000006</v>
      </c>
      <c r="I21" s="116">
        <v>76.099999999999994</v>
      </c>
      <c r="J21" s="116">
        <v>74.433000000000007</v>
      </c>
      <c r="K21" s="116">
        <v>71.337000000000003</v>
      </c>
      <c r="L21" s="116">
        <v>74.174999999999997</v>
      </c>
      <c r="M21" s="116">
        <v>77.486000000000004</v>
      </c>
      <c r="N21" s="116">
        <v>78.045000000000002</v>
      </c>
      <c r="O21" s="116">
        <v>79.099999999999994</v>
      </c>
      <c r="P21" s="116">
        <v>80.022999999999996</v>
      </c>
    </row>
    <row r="22" spans="1:16" x14ac:dyDescent="0.2">
      <c r="A22" s="4">
        <v>17</v>
      </c>
      <c r="B22" s="10" t="s">
        <v>151</v>
      </c>
      <c r="C22" s="116">
        <v>72.369</v>
      </c>
      <c r="D22" s="116">
        <v>75.507999999999996</v>
      </c>
      <c r="E22" s="116">
        <v>80.625</v>
      </c>
      <c r="F22" s="116">
        <v>79.915499999999994</v>
      </c>
      <c r="G22" s="131">
        <v>77.077500000000001</v>
      </c>
      <c r="H22" s="311">
        <v>76.367999999999995</v>
      </c>
      <c r="I22" s="116">
        <v>78.8</v>
      </c>
      <c r="J22" s="116">
        <v>76.884</v>
      </c>
      <c r="K22" s="116">
        <v>74.561999999999998</v>
      </c>
      <c r="L22" s="116">
        <v>77.486000000000004</v>
      </c>
      <c r="M22" s="116">
        <v>79.721999999999994</v>
      </c>
      <c r="N22" s="116">
        <v>81.27</v>
      </c>
      <c r="O22" s="116">
        <v>78.866699999999994</v>
      </c>
      <c r="P22" s="116">
        <v>80.323999999999998</v>
      </c>
    </row>
    <row r="23" spans="1:16" x14ac:dyDescent="0.2">
      <c r="A23" s="4">
        <v>18</v>
      </c>
      <c r="B23" s="20" t="s">
        <v>153</v>
      </c>
      <c r="C23" s="116">
        <v>69.337500000000006</v>
      </c>
      <c r="D23" s="116" t="s">
        <v>646</v>
      </c>
      <c r="E23" s="116">
        <v>77.700999999999993</v>
      </c>
      <c r="F23" s="116">
        <v>79.657499999999999</v>
      </c>
      <c r="G23" s="131">
        <v>77.099000000000004</v>
      </c>
      <c r="H23" s="311">
        <v>73.831000000000003</v>
      </c>
      <c r="I23" s="116">
        <v>78.400000000000006</v>
      </c>
      <c r="J23" s="116">
        <v>75.421999999999997</v>
      </c>
      <c r="K23" s="116">
        <v>74.346999999999994</v>
      </c>
      <c r="L23" s="116">
        <v>73.53</v>
      </c>
      <c r="M23" s="116">
        <v>77.915999999999997</v>
      </c>
      <c r="N23" s="116">
        <v>78.819000000000003</v>
      </c>
      <c r="O23" s="116">
        <v>80.5</v>
      </c>
      <c r="P23" s="116">
        <v>78.131</v>
      </c>
    </row>
    <row r="24" spans="1:16" x14ac:dyDescent="0.2">
      <c r="A24" s="4">
        <v>19</v>
      </c>
      <c r="B24" s="20" t="s">
        <v>155</v>
      </c>
      <c r="C24" s="116">
        <v>72.691500000000005</v>
      </c>
      <c r="D24" s="116">
        <v>71.852999999999994</v>
      </c>
      <c r="E24" s="116">
        <v>78.647000000000006</v>
      </c>
      <c r="F24" s="116">
        <v>77.722499999999997</v>
      </c>
      <c r="G24" s="131">
        <v>75.164000000000001</v>
      </c>
      <c r="H24" s="311">
        <v>73.873999999999995</v>
      </c>
      <c r="I24" s="116">
        <v>77.400000000000006</v>
      </c>
      <c r="J24" s="116">
        <v>75.120999999999995</v>
      </c>
      <c r="K24" s="116">
        <v>72.325999999999993</v>
      </c>
      <c r="L24" s="116">
        <v>77.959000000000003</v>
      </c>
      <c r="M24" s="116">
        <v>79.334999999999994</v>
      </c>
      <c r="N24" s="116">
        <v>81.614000000000004</v>
      </c>
      <c r="O24" s="116">
        <v>77.7</v>
      </c>
      <c r="P24" s="116">
        <v>78.861999999999995</v>
      </c>
    </row>
    <row r="25" spans="1:16" x14ac:dyDescent="0.2">
      <c r="A25" s="4">
        <v>20</v>
      </c>
      <c r="B25" s="20" t="s">
        <v>156</v>
      </c>
      <c r="C25" s="116">
        <v>71.165000000000006</v>
      </c>
      <c r="D25" s="116" t="s">
        <v>646</v>
      </c>
      <c r="E25" s="116">
        <v>79.635999999999996</v>
      </c>
      <c r="F25" s="116">
        <v>80.238</v>
      </c>
      <c r="G25" s="131">
        <v>75.938000000000002</v>
      </c>
      <c r="H25" s="311">
        <v>75.164000000000001</v>
      </c>
      <c r="I25" s="116">
        <v>78.3</v>
      </c>
      <c r="J25" s="116">
        <v>75.722999999999999</v>
      </c>
      <c r="K25" s="116">
        <v>74.691000000000003</v>
      </c>
      <c r="L25" s="116">
        <v>75.637</v>
      </c>
      <c r="M25" s="116">
        <v>76.798000000000002</v>
      </c>
      <c r="N25" s="116">
        <v>79.162999999999997</v>
      </c>
      <c r="O25" s="116">
        <v>79.466700000000003</v>
      </c>
      <c r="P25" s="116">
        <v>79.162999999999997</v>
      </c>
    </row>
    <row r="26" spans="1:16" x14ac:dyDescent="0.2">
      <c r="A26" s="4">
        <v>21</v>
      </c>
      <c r="B26" s="24" t="s">
        <v>157</v>
      </c>
      <c r="C26" s="116">
        <v>68.563500000000005</v>
      </c>
      <c r="D26" s="116" t="s">
        <v>646</v>
      </c>
      <c r="E26" s="116">
        <v>77.055999999999997</v>
      </c>
      <c r="F26" s="116">
        <v>78.561000000000007</v>
      </c>
      <c r="G26" s="131">
        <v>75.916499999999999</v>
      </c>
      <c r="H26" s="311">
        <v>73.143000000000001</v>
      </c>
      <c r="I26" s="116">
        <v>77.900000000000006</v>
      </c>
      <c r="J26" s="116">
        <v>74.003</v>
      </c>
      <c r="K26" s="116">
        <v>72.712999999999994</v>
      </c>
      <c r="L26" s="116">
        <v>76.11</v>
      </c>
      <c r="M26" s="116">
        <v>78.819000000000003</v>
      </c>
      <c r="N26" s="116">
        <v>80.754000000000005</v>
      </c>
      <c r="O26" s="116">
        <v>78.2</v>
      </c>
      <c r="P26" s="116">
        <v>79.463999999999999</v>
      </c>
    </row>
    <row r="27" spans="1:16" x14ac:dyDescent="0.2">
      <c r="A27" s="4">
        <v>22</v>
      </c>
      <c r="B27" s="20" t="s">
        <v>160</v>
      </c>
      <c r="C27" s="116">
        <v>71.530500000000004</v>
      </c>
      <c r="D27" s="116">
        <v>76.712000000000003</v>
      </c>
      <c r="E27" s="116">
        <v>80.539000000000001</v>
      </c>
      <c r="F27" s="116">
        <v>79.721999999999994</v>
      </c>
      <c r="G27" s="131">
        <v>76.497</v>
      </c>
      <c r="H27" s="311">
        <v>75.852000000000004</v>
      </c>
      <c r="I27" s="116">
        <v>77.400000000000006</v>
      </c>
      <c r="J27" s="116">
        <v>74.174999999999997</v>
      </c>
      <c r="K27" s="116">
        <v>74.088999999999999</v>
      </c>
      <c r="L27" s="116">
        <v>77.528999999999996</v>
      </c>
      <c r="M27" s="116">
        <v>78.001999999999995</v>
      </c>
      <c r="N27" s="116">
        <v>80.281000000000006</v>
      </c>
      <c r="O27" s="116">
        <v>77.5</v>
      </c>
      <c r="P27" s="116">
        <v>79.248999999999995</v>
      </c>
    </row>
    <row r="28" spans="1:16" x14ac:dyDescent="0.2">
      <c r="A28" s="4">
        <v>23</v>
      </c>
      <c r="B28" s="25" t="s">
        <v>162</v>
      </c>
      <c r="C28" s="116">
        <v>67.724999999999994</v>
      </c>
      <c r="D28" s="116" t="s">
        <v>646</v>
      </c>
      <c r="E28" s="116">
        <v>77.83</v>
      </c>
      <c r="F28" s="116">
        <v>77.787000000000006</v>
      </c>
      <c r="G28" s="131">
        <v>74.475999999999999</v>
      </c>
      <c r="H28" s="311">
        <v>70.691999999999993</v>
      </c>
      <c r="I28" s="116">
        <v>77</v>
      </c>
      <c r="J28" s="116">
        <v>74.605000000000004</v>
      </c>
      <c r="K28" s="116">
        <v>71.680999999999997</v>
      </c>
      <c r="L28" s="116">
        <v>73.701999999999998</v>
      </c>
      <c r="M28" s="116">
        <v>77.099000000000004</v>
      </c>
      <c r="N28" s="116">
        <v>76.281999999999996</v>
      </c>
      <c r="O28" s="116">
        <v>78.166700000000006</v>
      </c>
      <c r="P28" s="116">
        <v>78.131</v>
      </c>
    </row>
    <row r="29" spans="1:16" x14ac:dyDescent="0.2">
      <c r="A29" s="4">
        <v>24</v>
      </c>
      <c r="B29" s="26" t="s">
        <v>13</v>
      </c>
      <c r="C29" s="116">
        <v>68.542000000000002</v>
      </c>
      <c r="D29" s="116">
        <v>72.756</v>
      </c>
      <c r="E29" s="116">
        <v>76.325000000000003</v>
      </c>
      <c r="F29" s="116">
        <v>78.432000000000002</v>
      </c>
      <c r="G29" s="131" t="s">
        <v>646</v>
      </c>
      <c r="H29" s="311">
        <v>73.272000000000006</v>
      </c>
      <c r="I29" s="116">
        <v>75.900000000000006</v>
      </c>
      <c r="J29" s="116">
        <v>76.153000000000006</v>
      </c>
      <c r="K29" s="116">
        <v>72.927999999999997</v>
      </c>
      <c r="L29" s="116">
        <v>75.206999999999994</v>
      </c>
      <c r="M29" s="116">
        <v>76.453999999999994</v>
      </c>
      <c r="N29" s="116">
        <v>79.076999999999998</v>
      </c>
      <c r="O29" s="116">
        <v>77.566699999999997</v>
      </c>
      <c r="P29" s="116">
        <v>79.721999999999994</v>
      </c>
    </row>
    <row r="30" spans="1:16" x14ac:dyDescent="0.2">
      <c r="A30" s="4">
        <v>25</v>
      </c>
      <c r="B30" s="20" t="s">
        <v>164</v>
      </c>
      <c r="C30" s="116">
        <v>73.831000000000003</v>
      </c>
      <c r="D30" s="116">
        <v>75.593999999999994</v>
      </c>
      <c r="E30" s="116">
        <v>78.905000000000001</v>
      </c>
      <c r="F30" s="116">
        <v>79.206000000000003</v>
      </c>
      <c r="G30" s="131">
        <v>75.894999999999996</v>
      </c>
      <c r="H30" s="311">
        <v>73.272000000000006</v>
      </c>
      <c r="I30" s="116">
        <v>77.900000000000006</v>
      </c>
      <c r="J30" s="116">
        <v>75.421999999999997</v>
      </c>
      <c r="K30" s="116">
        <v>73.53</v>
      </c>
      <c r="L30" s="116">
        <v>77.185000000000002</v>
      </c>
      <c r="M30" s="116">
        <v>78.647000000000006</v>
      </c>
      <c r="N30" s="116">
        <v>80.668000000000006</v>
      </c>
      <c r="O30" s="116">
        <v>79.533299999999997</v>
      </c>
      <c r="P30" s="116">
        <v>80.968999999999994</v>
      </c>
    </row>
    <row r="31" spans="1:16" x14ac:dyDescent="0.2">
      <c r="A31" s="4">
        <v>26</v>
      </c>
      <c r="B31" s="20" t="s">
        <v>165</v>
      </c>
      <c r="C31" s="116">
        <v>68.692499999999995</v>
      </c>
      <c r="D31" s="116">
        <v>72.369</v>
      </c>
      <c r="E31" s="116">
        <v>75.980999999999995</v>
      </c>
      <c r="F31" s="116">
        <v>78.238500000000002</v>
      </c>
      <c r="G31" s="131">
        <v>74.863</v>
      </c>
      <c r="H31" s="311">
        <v>71.938999999999993</v>
      </c>
      <c r="I31" s="116">
        <v>76.599999999999994</v>
      </c>
      <c r="J31" s="116">
        <v>75.034999999999997</v>
      </c>
      <c r="K31" s="116">
        <v>74.948999999999998</v>
      </c>
      <c r="L31" s="116">
        <v>73.53</v>
      </c>
      <c r="M31" s="116">
        <v>78.474999999999994</v>
      </c>
      <c r="N31" s="116">
        <v>79.936999999999998</v>
      </c>
      <c r="O31" s="116">
        <v>77.7333</v>
      </c>
      <c r="P31" s="116">
        <v>76.798000000000002</v>
      </c>
    </row>
    <row r="32" spans="1:16" x14ac:dyDescent="0.2">
      <c r="A32" s="4">
        <v>27</v>
      </c>
      <c r="B32" s="20" t="s">
        <v>166</v>
      </c>
      <c r="C32" s="116">
        <v>67.789500000000004</v>
      </c>
      <c r="D32" s="116">
        <v>75.206999999999994</v>
      </c>
      <c r="E32" s="116">
        <v>77.83</v>
      </c>
      <c r="F32" s="116">
        <v>79.334999999999994</v>
      </c>
      <c r="G32" s="131">
        <v>74.304000000000002</v>
      </c>
      <c r="H32" s="311">
        <v>69.831999999999994</v>
      </c>
      <c r="I32" s="116">
        <v>75.900000000000006</v>
      </c>
      <c r="J32" s="116">
        <v>73.831000000000003</v>
      </c>
      <c r="K32" s="116">
        <v>70.95</v>
      </c>
      <c r="L32" s="116">
        <v>73.358000000000004</v>
      </c>
      <c r="M32" s="116">
        <v>76.195999999999998</v>
      </c>
      <c r="N32" s="116">
        <v>77.141999999999996</v>
      </c>
      <c r="O32" s="116">
        <v>78.966700000000003</v>
      </c>
      <c r="P32" s="116">
        <v>78.819000000000003</v>
      </c>
    </row>
    <row r="33" spans="1:16" x14ac:dyDescent="0.2">
      <c r="A33" s="4">
        <v>28</v>
      </c>
      <c r="B33" s="20" t="s">
        <v>167</v>
      </c>
      <c r="C33" s="116">
        <v>73.078500000000005</v>
      </c>
      <c r="D33" s="116">
        <v>75.206999999999994</v>
      </c>
      <c r="E33" s="116">
        <v>78.001999999999995</v>
      </c>
      <c r="F33" s="116">
        <v>80.238</v>
      </c>
      <c r="G33" s="131">
        <v>76.754999999999995</v>
      </c>
      <c r="H33" s="311">
        <v>72.454999999999998</v>
      </c>
      <c r="I33" s="116">
        <v>76.400000000000006</v>
      </c>
      <c r="J33" s="116">
        <v>76.195999999999998</v>
      </c>
      <c r="K33" s="116">
        <v>74.046000000000006</v>
      </c>
      <c r="L33" s="116">
        <v>74.906000000000006</v>
      </c>
      <c r="M33" s="116">
        <v>76.754999999999995</v>
      </c>
      <c r="N33" s="116">
        <v>78.991</v>
      </c>
      <c r="O33" s="116">
        <v>77.433300000000003</v>
      </c>
      <c r="P33" s="116">
        <v>80.066000000000003</v>
      </c>
    </row>
    <row r="34" spans="1:16" x14ac:dyDescent="0.2">
      <c r="A34" s="4">
        <v>29</v>
      </c>
      <c r="B34" s="20" t="s">
        <v>168</v>
      </c>
      <c r="C34" s="116">
        <v>73.53</v>
      </c>
      <c r="D34" s="116" t="s">
        <v>646</v>
      </c>
      <c r="E34" s="116">
        <v>81.055000000000007</v>
      </c>
      <c r="F34" s="116">
        <v>79.721999999999994</v>
      </c>
      <c r="G34" s="131">
        <v>74.561999999999998</v>
      </c>
      <c r="H34" s="311">
        <v>74.691000000000003</v>
      </c>
      <c r="I34" s="116">
        <v>79.7</v>
      </c>
      <c r="J34" s="116">
        <v>75.637</v>
      </c>
      <c r="K34" s="116">
        <v>73.959999999999994</v>
      </c>
      <c r="L34" s="116">
        <v>77.141999999999996</v>
      </c>
      <c r="M34" s="116">
        <v>78.216999999999999</v>
      </c>
      <c r="N34" s="116">
        <v>81.055000000000007</v>
      </c>
      <c r="O34" s="116">
        <v>79.2667</v>
      </c>
      <c r="P34" s="116">
        <v>81.7</v>
      </c>
    </row>
    <row r="35" spans="1:16" x14ac:dyDescent="0.2">
      <c r="A35" s="4">
        <v>30</v>
      </c>
      <c r="B35" s="20" t="s">
        <v>169</v>
      </c>
      <c r="C35" s="116">
        <v>69.875</v>
      </c>
      <c r="D35" s="116">
        <v>74.304000000000002</v>
      </c>
      <c r="E35" s="116">
        <v>78.087999999999994</v>
      </c>
      <c r="F35" s="116">
        <v>79.98</v>
      </c>
      <c r="G35" s="131" t="s">
        <v>646</v>
      </c>
      <c r="H35" s="311">
        <v>74.519000000000005</v>
      </c>
      <c r="I35" s="116">
        <v>78.2</v>
      </c>
      <c r="J35" s="116">
        <v>76.497</v>
      </c>
      <c r="K35" s="116">
        <v>75.078000000000003</v>
      </c>
      <c r="L35" s="116">
        <v>76.540000000000006</v>
      </c>
      <c r="M35" s="116">
        <v>78.388999999999996</v>
      </c>
      <c r="N35" s="116">
        <v>80.066000000000003</v>
      </c>
      <c r="O35" s="116">
        <v>79.433300000000003</v>
      </c>
      <c r="P35" s="116">
        <v>78.733000000000004</v>
      </c>
    </row>
    <row r="36" spans="1:16" x14ac:dyDescent="0.2">
      <c r="A36" s="4">
        <v>31</v>
      </c>
      <c r="B36" s="5" t="s">
        <v>172</v>
      </c>
      <c r="C36" s="116">
        <v>66.391999999999996</v>
      </c>
      <c r="D36" s="116" t="s">
        <v>646</v>
      </c>
      <c r="E36" s="116">
        <v>76.840999999999994</v>
      </c>
      <c r="F36" s="116">
        <v>78.238500000000002</v>
      </c>
      <c r="G36" s="131">
        <v>76.024000000000001</v>
      </c>
      <c r="H36" s="311">
        <v>73.099999999999994</v>
      </c>
      <c r="I36" s="116">
        <v>78.3</v>
      </c>
      <c r="J36" s="116">
        <v>75.637</v>
      </c>
      <c r="K36" s="116">
        <v>73.787999999999997</v>
      </c>
      <c r="L36" s="116">
        <v>74.304000000000002</v>
      </c>
      <c r="M36" s="116">
        <v>76.325000000000003</v>
      </c>
      <c r="N36" s="116">
        <v>80.066000000000003</v>
      </c>
      <c r="O36" s="116">
        <v>77.2667</v>
      </c>
      <c r="P36" s="116">
        <v>79.421000000000006</v>
      </c>
    </row>
    <row r="37" spans="1:16" x14ac:dyDescent="0.2">
      <c r="A37" s="4">
        <v>32</v>
      </c>
      <c r="B37" s="5" t="s">
        <v>174</v>
      </c>
      <c r="C37" s="116">
        <v>64.629000000000005</v>
      </c>
      <c r="D37" s="116">
        <v>75.852000000000004</v>
      </c>
      <c r="E37" s="116">
        <v>78.991</v>
      </c>
      <c r="F37" s="116">
        <v>80.173500000000004</v>
      </c>
      <c r="G37" s="131">
        <v>76.626000000000005</v>
      </c>
      <c r="H37" s="311">
        <v>73.228999999999999</v>
      </c>
      <c r="I37" s="116">
        <v>79.3</v>
      </c>
      <c r="J37" s="116">
        <v>75.465000000000003</v>
      </c>
      <c r="K37" s="116">
        <v>76.626000000000005</v>
      </c>
      <c r="L37" s="116">
        <v>75.722999999999999</v>
      </c>
      <c r="M37" s="116">
        <v>79.765000000000001</v>
      </c>
      <c r="N37" s="116">
        <v>83.033000000000001</v>
      </c>
      <c r="O37" s="116">
        <v>79.8</v>
      </c>
      <c r="P37" s="116">
        <v>81.227000000000004</v>
      </c>
    </row>
    <row r="38" spans="1:16" x14ac:dyDescent="0.2">
      <c r="A38" s="4">
        <v>33</v>
      </c>
      <c r="B38" s="5" t="s">
        <v>176</v>
      </c>
      <c r="C38" s="116">
        <v>72.498000000000005</v>
      </c>
      <c r="D38" s="116">
        <v>74.304000000000002</v>
      </c>
      <c r="E38" s="116">
        <v>78.388999999999996</v>
      </c>
      <c r="F38" s="116">
        <v>81.27</v>
      </c>
      <c r="G38" s="131">
        <v>76.497</v>
      </c>
      <c r="H38" s="311">
        <v>74.691000000000003</v>
      </c>
      <c r="I38" s="116">
        <v>78.599999999999994</v>
      </c>
      <c r="J38" s="116">
        <v>76.840999999999994</v>
      </c>
      <c r="K38" s="116">
        <v>76.712000000000003</v>
      </c>
      <c r="L38" s="116">
        <v>75.808999999999997</v>
      </c>
      <c r="M38" s="116">
        <v>79.206000000000003</v>
      </c>
      <c r="N38" s="116">
        <v>81.27</v>
      </c>
      <c r="O38" s="116">
        <v>78.599999999999994</v>
      </c>
      <c r="P38" s="116">
        <v>80.453000000000003</v>
      </c>
    </row>
    <row r="39" spans="1:16" x14ac:dyDescent="0.2">
      <c r="A39" s="4">
        <v>34</v>
      </c>
      <c r="B39" s="5" t="s">
        <v>177</v>
      </c>
      <c r="C39" s="116">
        <v>73.831000000000003</v>
      </c>
      <c r="D39" s="116">
        <v>79.55</v>
      </c>
      <c r="E39" s="116">
        <v>79.894000000000005</v>
      </c>
      <c r="F39" s="116">
        <v>81.656999999999996</v>
      </c>
      <c r="G39" s="131">
        <v>77.141999999999996</v>
      </c>
      <c r="H39" s="311">
        <v>74.561999999999998</v>
      </c>
      <c r="I39" s="116">
        <v>80</v>
      </c>
      <c r="J39" s="116">
        <v>78.001999999999995</v>
      </c>
      <c r="K39" s="116">
        <v>75.206999999999994</v>
      </c>
      <c r="L39" s="116">
        <v>76.11</v>
      </c>
      <c r="M39" s="116">
        <v>78.260000000000005</v>
      </c>
      <c r="N39" s="116">
        <v>82.430999999999997</v>
      </c>
      <c r="O39" s="116">
        <v>81.533299999999997</v>
      </c>
      <c r="P39" s="116">
        <v>82.302000000000007</v>
      </c>
    </row>
    <row r="40" spans="1:16" x14ac:dyDescent="0.2">
      <c r="A40" s="4">
        <v>35</v>
      </c>
      <c r="B40" s="5" t="s">
        <v>179</v>
      </c>
      <c r="C40" s="116">
        <v>72.197000000000003</v>
      </c>
      <c r="D40" s="116">
        <v>74.863</v>
      </c>
      <c r="E40" s="116">
        <v>79.850999999999999</v>
      </c>
      <c r="F40" s="116">
        <v>79.528499999999994</v>
      </c>
      <c r="G40" s="131">
        <v>77.980500000000006</v>
      </c>
      <c r="H40" s="311">
        <v>72.626999999999995</v>
      </c>
      <c r="I40" s="116">
        <v>78.599999999999994</v>
      </c>
      <c r="J40" s="116">
        <v>77.442999999999998</v>
      </c>
      <c r="K40" s="116">
        <v>75.293000000000006</v>
      </c>
      <c r="L40" s="116">
        <v>75.421999999999997</v>
      </c>
      <c r="M40" s="116">
        <v>77.528999999999996</v>
      </c>
      <c r="N40" s="116">
        <v>79.894000000000005</v>
      </c>
      <c r="O40" s="116">
        <v>80.400000000000006</v>
      </c>
      <c r="P40" s="116">
        <v>79.936999999999998</v>
      </c>
    </row>
    <row r="41" spans="1:16" x14ac:dyDescent="0.2">
      <c r="A41" s="4">
        <v>36</v>
      </c>
      <c r="B41" s="5" t="s">
        <v>181</v>
      </c>
      <c r="C41" s="116">
        <v>74.647999999999996</v>
      </c>
      <c r="D41" s="116">
        <v>76.754999999999995</v>
      </c>
      <c r="E41" s="116">
        <v>79.034000000000006</v>
      </c>
      <c r="F41" s="116">
        <v>80.8185</v>
      </c>
      <c r="G41" s="131">
        <v>76.497</v>
      </c>
      <c r="H41" s="311">
        <v>76.411000000000001</v>
      </c>
      <c r="I41" s="116">
        <v>79.099999999999994</v>
      </c>
      <c r="J41" s="116">
        <v>76.453999999999994</v>
      </c>
      <c r="K41" s="116">
        <v>75.335999999999999</v>
      </c>
      <c r="L41" s="116">
        <v>77.614999999999995</v>
      </c>
      <c r="M41" s="116">
        <v>77.915999999999997</v>
      </c>
      <c r="N41" s="116">
        <v>80.495999999999995</v>
      </c>
      <c r="O41" s="116">
        <v>78.7</v>
      </c>
      <c r="P41" s="116">
        <v>80.539000000000001</v>
      </c>
    </row>
    <row r="42" spans="1:16" x14ac:dyDescent="0.2">
      <c r="A42" s="4">
        <v>37</v>
      </c>
      <c r="B42" s="5" t="s">
        <v>183</v>
      </c>
      <c r="C42" s="116">
        <v>72.454999999999998</v>
      </c>
      <c r="D42" s="116">
        <v>76.884</v>
      </c>
      <c r="E42" s="116">
        <v>79.076999999999998</v>
      </c>
      <c r="F42" s="116">
        <v>81.334500000000006</v>
      </c>
      <c r="G42" s="131">
        <v>76.239000000000004</v>
      </c>
      <c r="H42" s="311">
        <v>73.099999999999994</v>
      </c>
      <c r="I42" s="116">
        <v>78.3</v>
      </c>
      <c r="J42" s="116">
        <v>76.497</v>
      </c>
      <c r="K42" s="116">
        <v>76.411000000000001</v>
      </c>
      <c r="L42" s="116">
        <v>74.691000000000003</v>
      </c>
      <c r="M42" s="116">
        <v>78.561000000000007</v>
      </c>
      <c r="N42" s="116">
        <v>80.108999999999995</v>
      </c>
      <c r="O42" s="116">
        <v>80.066699999999997</v>
      </c>
      <c r="P42" s="116">
        <v>79.635999999999996</v>
      </c>
    </row>
    <row r="43" spans="1:16" x14ac:dyDescent="0.2">
      <c r="A43" s="4">
        <v>38</v>
      </c>
      <c r="B43" s="5" t="s">
        <v>29</v>
      </c>
      <c r="C43" s="116">
        <v>68.37</v>
      </c>
      <c r="D43" s="116" t="s">
        <v>646</v>
      </c>
      <c r="E43" s="116">
        <v>77.141999999999996</v>
      </c>
      <c r="F43" s="116">
        <v>78.561000000000007</v>
      </c>
      <c r="G43" s="131">
        <v>75.465000000000003</v>
      </c>
      <c r="H43" s="311">
        <v>73.143000000000001</v>
      </c>
      <c r="I43" s="116">
        <v>74.8</v>
      </c>
      <c r="J43" s="116">
        <v>77.055999999999997</v>
      </c>
      <c r="K43" s="116">
        <v>73.572999999999993</v>
      </c>
      <c r="L43" s="116">
        <v>75.034999999999997</v>
      </c>
      <c r="M43" s="116">
        <v>77.271000000000001</v>
      </c>
      <c r="N43" s="116">
        <v>78.991</v>
      </c>
      <c r="O43" s="116">
        <v>78.566699999999997</v>
      </c>
      <c r="P43" s="116">
        <v>81.355999999999995</v>
      </c>
    </row>
    <row r="44" spans="1:16" x14ac:dyDescent="0.2">
      <c r="A44" s="4">
        <v>39</v>
      </c>
      <c r="B44" s="5" t="s">
        <v>15</v>
      </c>
      <c r="C44" s="116">
        <v>71.724000000000004</v>
      </c>
      <c r="D44" s="116">
        <v>74.948999999999998</v>
      </c>
      <c r="E44" s="116">
        <v>77.055999999999997</v>
      </c>
      <c r="F44" s="116">
        <v>78.432000000000002</v>
      </c>
      <c r="G44" s="131" t="s">
        <v>646</v>
      </c>
      <c r="H44" s="311">
        <v>73.444000000000003</v>
      </c>
      <c r="I44" s="116">
        <v>77</v>
      </c>
      <c r="J44" s="116">
        <v>73.917000000000002</v>
      </c>
      <c r="K44" s="116">
        <v>71.938999999999993</v>
      </c>
      <c r="L44" s="116">
        <v>74.906000000000006</v>
      </c>
      <c r="M44" s="116">
        <v>76.798000000000002</v>
      </c>
      <c r="N44" s="116">
        <v>79.507000000000005</v>
      </c>
      <c r="O44" s="116">
        <v>77.866699999999994</v>
      </c>
      <c r="P44" s="116">
        <v>77.959000000000003</v>
      </c>
    </row>
    <row r="45" spans="1:16" x14ac:dyDescent="0.2">
      <c r="A45" s="4">
        <v>40</v>
      </c>
      <c r="B45" s="5" t="s">
        <v>186</v>
      </c>
      <c r="C45" s="116">
        <v>73.787999999999997</v>
      </c>
      <c r="D45" s="116">
        <v>77.572000000000003</v>
      </c>
      <c r="E45" s="116">
        <v>79.076999999999998</v>
      </c>
      <c r="F45" s="116">
        <v>81.528000000000006</v>
      </c>
      <c r="G45" s="131">
        <v>76.561499999999995</v>
      </c>
      <c r="H45" s="311">
        <v>76.927000000000007</v>
      </c>
      <c r="I45" s="116">
        <v>79.900000000000006</v>
      </c>
      <c r="J45" s="116">
        <v>77.83</v>
      </c>
      <c r="K45" s="116">
        <v>78.346000000000004</v>
      </c>
      <c r="L45" s="116">
        <v>76.798000000000002</v>
      </c>
      <c r="M45" s="116">
        <v>80.367000000000004</v>
      </c>
      <c r="N45" s="116">
        <v>81.915000000000006</v>
      </c>
      <c r="O45" s="116">
        <v>81.7333</v>
      </c>
      <c r="P45" s="116">
        <v>82.56</v>
      </c>
    </row>
    <row r="46" spans="1:16" x14ac:dyDescent="0.2">
      <c r="A46" s="4">
        <v>41</v>
      </c>
      <c r="B46" s="5" t="s">
        <v>188</v>
      </c>
      <c r="C46" s="116">
        <v>71.81</v>
      </c>
      <c r="D46" s="116">
        <v>75.120999999999995</v>
      </c>
      <c r="E46" s="116">
        <v>76.840999999999994</v>
      </c>
      <c r="F46" s="116">
        <v>80.108999999999995</v>
      </c>
      <c r="G46" s="131">
        <v>75.078000000000003</v>
      </c>
      <c r="H46" s="311">
        <v>74.088999999999999</v>
      </c>
      <c r="I46" s="116">
        <v>76</v>
      </c>
      <c r="J46" s="116">
        <v>75.680000000000007</v>
      </c>
      <c r="K46" s="116">
        <v>74.088999999999999</v>
      </c>
      <c r="L46" s="116">
        <v>75.680000000000007</v>
      </c>
      <c r="M46" s="116">
        <v>78.474999999999994</v>
      </c>
      <c r="N46" s="116">
        <v>79.679000000000002</v>
      </c>
      <c r="O46" s="116">
        <v>78.533299999999997</v>
      </c>
      <c r="P46" s="116">
        <v>78.603999999999999</v>
      </c>
    </row>
    <row r="47" spans="1:16" x14ac:dyDescent="0.2">
      <c r="A47" s="4">
        <v>42</v>
      </c>
      <c r="B47" s="21" t="s">
        <v>190</v>
      </c>
      <c r="C47" s="116">
        <v>69.531000000000006</v>
      </c>
      <c r="D47" s="116">
        <v>75.938000000000002</v>
      </c>
      <c r="E47" s="116">
        <v>77.185000000000002</v>
      </c>
      <c r="F47" s="116">
        <v>79.98</v>
      </c>
      <c r="G47" s="131" t="s">
        <v>646</v>
      </c>
      <c r="H47" s="311">
        <v>73.444000000000003</v>
      </c>
      <c r="I47" s="116">
        <v>75.2</v>
      </c>
      <c r="J47" s="116">
        <v>76.411000000000001</v>
      </c>
      <c r="K47" s="116">
        <v>73.057000000000002</v>
      </c>
      <c r="L47" s="116">
        <v>74.906000000000006</v>
      </c>
      <c r="M47" s="116">
        <v>76.927000000000007</v>
      </c>
      <c r="N47" s="116">
        <v>79.034000000000006</v>
      </c>
      <c r="O47" s="116">
        <v>65</v>
      </c>
      <c r="P47" s="116">
        <v>78.174000000000007</v>
      </c>
    </row>
    <row r="48" spans="1:16" x14ac:dyDescent="0.2">
      <c r="A48" s="4">
        <v>43</v>
      </c>
      <c r="B48" s="21" t="s">
        <v>191</v>
      </c>
      <c r="C48" s="116">
        <v>68.971999999999994</v>
      </c>
      <c r="D48" s="116">
        <v>74.992000000000004</v>
      </c>
      <c r="E48" s="116">
        <v>78.087999999999994</v>
      </c>
      <c r="F48" s="116">
        <v>79.076999999999998</v>
      </c>
      <c r="G48" s="131">
        <v>74.819999999999993</v>
      </c>
      <c r="H48" s="311">
        <v>72.498000000000005</v>
      </c>
      <c r="I48" s="116">
        <v>76.400000000000006</v>
      </c>
      <c r="J48" s="116">
        <v>76.626000000000005</v>
      </c>
      <c r="K48" s="116">
        <v>72.197000000000003</v>
      </c>
      <c r="L48" s="116">
        <v>76.884</v>
      </c>
      <c r="M48" s="116">
        <v>77.185000000000002</v>
      </c>
      <c r="N48" s="116">
        <v>78.518000000000001</v>
      </c>
      <c r="O48" s="116">
        <v>78.333299999999994</v>
      </c>
      <c r="P48" s="116">
        <v>80.625</v>
      </c>
    </row>
    <row r="49" spans="1:16" x14ac:dyDescent="0.2">
      <c r="A49" s="4">
        <v>44</v>
      </c>
      <c r="B49" s="21" t="s">
        <v>193</v>
      </c>
      <c r="C49" s="116">
        <v>73.057000000000002</v>
      </c>
      <c r="D49" s="116">
        <v>78.174000000000007</v>
      </c>
      <c r="E49" s="116">
        <v>78.905000000000001</v>
      </c>
      <c r="F49" s="116">
        <v>77.915999999999997</v>
      </c>
      <c r="G49" s="131" t="s">
        <v>646</v>
      </c>
      <c r="H49" s="311">
        <v>73.659000000000006</v>
      </c>
      <c r="I49" s="116">
        <v>78.900000000000006</v>
      </c>
      <c r="J49" s="116">
        <v>75.722999999999999</v>
      </c>
      <c r="K49" s="116">
        <v>72.454999999999998</v>
      </c>
      <c r="L49" s="116">
        <v>77.915999999999997</v>
      </c>
      <c r="M49" s="116">
        <v>78.647000000000006</v>
      </c>
      <c r="N49" s="116">
        <v>82.001000000000005</v>
      </c>
      <c r="O49" s="116">
        <v>79</v>
      </c>
      <c r="P49" s="116">
        <v>81.828999999999994</v>
      </c>
    </row>
    <row r="50" spans="1:16" s="132" customFormat="1" x14ac:dyDescent="0.2">
      <c r="A50" s="109">
        <v>45</v>
      </c>
      <c r="B50" s="299" t="s">
        <v>195</v>
      </c>
      <c r="C50" s="146">
        <v>72.971000000000004</v>
      </c>
      <c r="D50" s="146">
        <v>78.302999999999997</v>
      </c>
      <c r="E50" s="146">
        <v>78.861999999999995</v>
      </c>
      <c r="F50" s="146">
        <v>79.657499999999999</v>
      </c>
      <c r="G50" s="456">
        <v>75.938000000000002</v>
      </c>
      <c r="H50" s="457">
        <v>74.260999999999996</v>
      </c>
      <c r="I50" s="146">
        <v>78.3</v>
      </c>
      <c r="J50" s="146">
        <v>76.668999999999997</v>
      </c>
      <c r="K50" s="146">
        <v>73.787999999999997</v>
      </c>
      <c r="L50" s="146">
        <v>76.367999999999995</v>
      </c>
      <c r="M50" s="146">
        <v>78.733000000000004</v>
      </c>
      <c r="N50" s="146">
        <v>81.7</v>
      </c>
      <c r="O50" s="146">
        <v>78</v>
      </c>
      <c r="P50" s="146">
        <v>81.570999999999998</v>
      </c>
    </row>
    <row r="51" spans="1:16" x14ac:dyDescent="0.2">
      <c r="A51" s="309"/>
      <c r="B51" s="108"/>
      <c r="C51" s="116"/>
      <c r="D51" s="116"/>
      <c r="E51" s="116"/>
      <c r="F51" s="116"/>
      <c r="G51" s="131"/>
      <c r="H51" s="116"/>
      <c r="I51" s="116"/>
      <c r="J51" s="116"/>
    </row>
    <row r="52" spans="1:16" x14ac:dyDescent="0.2">
      <c r="A52" s="309"/>
      <c r="B52" s="108"/>
      <c r="C52" s="116"/>
      <c r="D52" s="116"/>
      <c r="E52" s="116"/>
      <c r="F52" s="116"/>
      <c r="G52" s="131"/>
      <c r="H52" s="116"/>
      <c r="I52" s="116"/>
      <c r="J52" s="116"/>
    </row>
    <row r="53" spans="1:16" x14ac:dyDescent="0.2">
      <c r="A53" s="309"/>
      <c r="B53" s="310"/>
      <c r="C53" s="116"/>
      <c r="D53" s="116"/>
      <c r="E53" s="116"/>
      <c r="F53" s="116"/>
      <c r="G53" s="131"/>
      <c r="H53" s="116"/>
      <c r="I53" s="116"/>
      <c r="J53" s="116"/>
    </row>
    <row r="54" spans="1:16" x14ac:dyDescent="0.2">
      <c r="A54" s="309"/>
      <c r="B54" s="310"/>
      <c r="C54" s="116"/>
      <c r="D54" s="116"/>
      <c r="E54" s="116"/>
      <c r="F54" s="116"/>
      <c r="G54" s="131"/>
      <c r="H54" s="116"/>
      <c r="I54" s="116"/>
      <c r="J54" s="116"/>
    </row>
    <row r="55" spans="1:16" x14ac:dyDescent="0.2">
      <c r="A55" s="121"/>
      <c r="B55" s="121"/>
    </row>
    <row r="56" spans="1:16" x14ac:dyDescent="0.2">
      <c r="A56" s="121"/>
      <c r="B56" s="121"/>
    </row>
    <row r="57" spans="1:16" x14ac:dyDescent="0.2">
      <c r="A57" s="121"/>
      <c r="B57" s="121"/>
    </row>
    <row r="58" spans="1:16" x14ac:dyDescent="0.2">
      <c r="A58" s="121"/>
      <c r="B58" s="121"/>
    </row>
    <row r="64" spans="1:16" s="116" customFormat="1" x14ac:dyDescent="0.2">
      <c r="A64" s="4"/>
      <c r="B64" s="4"/>
    </row>
    <row r="65" spans="1:2" s="116" customFormat="1" x14ac:dyDescent="0.2">
      <c r="A65" s="4"/>
      <c r="B65" s="4"/>
    </row>
    <row r="66" spans="1:2" s="116" customFormat="1" x14ac:dyDescent="0.2">
      <c r="A66" s="4"/>
      <c r="B66" s="4"/>
    </row>
    <row r="67" spans="1:2" s="116" customFormat="1" x14ac:dyDescent="0.2">
      <c r="A67" s="4"/>
      <c r="B67" s="4"/>
    </row>
    <row r="68" spans="1:2" s="116" customFormat="1" x14ac:dyDescent="0.2">
      <c r="A68" s="4"/>
      <c r="B68" s="4"/>
    </row>
    <row r="69" spans="1:2" s="116" customFormat="1" x14ac:dyDescent="0.2">
      <c r="A69" s="4"/>
      <c r="B69" s="4"/>
    </row>
    <row r="70" spans="1:2" s="116" customFormat="1" x14ac:dyDescent="0.2">
      <c r="A70" s="4"/>
      <c r="B70" s="4"/>
    </row>
    <row r="71" spans="1:2" s="116" customFormat="1" x14ac:dyDescent="0.2">
      <c r="A71" s="4"/>
      <c r="B71" s="4"/>
    </row>
    <row r="72" spans="1:2" s="116" customFormat="1" x14ac:dyDescent="0.2">
      <c r="A72" s="4"/>
      <c r="B72" s="4"/>
    </row>
    <row r="73" spans="1:2" s="116" customFormat="1" x14ac:dyDescent="0.2">
      <c r="A73" s="4"/>
      <c r="B73" s="4"/>
    </row>
    <row r="74" spans="1:2" s="116" customFormat="1" x14ac:dyDescent="0.2">
      <c r="A74" s="4"/>
      <c r="B74" s="4"/>
    </row>
    <row r="75" spans="1:2" s="116" customFormat="1" x14ac:dyDescent="0.2">
      <c r="A75" s="4"/>
      <c r="B75" s="4"/>
    </row>
    <row r="76" spans="1:2" s="116" customFormat="1" x14ac:dyDescent="0.2">
      <c r="A76" s="4"/>
      <c r="B76" s="4"/>
    </row>
    <row r="77" spans="1:2" s="116" customFormat="1" x14ac:dyDescent="0.2">
      <c r="A77" s="4"/>
      <c r="B77" s="4"/>
    </row>
    <row r="78" spans="1:2" s="116" customFormat="1" x14ac:dyDescent="0.2">
      <c r="A78" s="4"/>
      <c r="B78" s="4"/>
    </row>
    <row r="79" spans="1:2" s="116" customFormat="1" x14ac:dyDescent="0.2">
      <c r="A79" s="4"/>
      <c r="B79" s="4"/>
    </row>
    <row r="80" spans="1:2" s="116" customFormat="1" x14ac:dyDescent="0.2">
      <c r="A80" s="4"/>
      <c r="B80" s="4"/>
    </row>
    <row r="81" spans="1:2" s="116" customFormat="1" x14ac:dyDescent="0.2">
      <c r="A81" s="4"/>
      <c r="B81" s="4"/>
    </row>
    <row r="82" spans="1:2" s="116" customFormat="1" x14ac:dyDescent="0.2">
      <c r="A82" s="4"/>
      <c r="B82" s="4"/>
    </row>
    <row r="83" spans="1:2" s="116" customFormat="1" x14ac:dyDescent="0.2">
      <c r="A83" s="4"/>
      <c r="B83" s="4"/>
    </row>
    <row r="84" spans="1:2" s="116" customFormat="1" x14ac:dyDescent="0.2">
      <c r="A84" s="4"/>
      <c r="B84" s="4"/>
    </row>
    <row r="85" spans="1:2" s="116" customFormat="1" x14ac:dyDescent="0.2">
      <c r="A85" s="4"/>
      <c r="B85" s="4"/>
    </row>
    <row r="86" spans="1:2" s="116" customFormat="1" x14ac:dyDescent="0.2">
      <c r="A86" s="4"/>
      <c r="B86" s="4"/>
    </row>
    <row r="87" spans="1:2" s="116" customFormat="1" x14ac:dyDescent="0.2">
      <c r="A87" s="4"/>
      <c r="B87" s="4"/>
    </row>
    <row r="88" spans="1:2" s="116" customFormat="1" x14ac:dyDescent="0.2">
      <c r="A88" s="4"/>
      <c r="B88" s="4"/>
    </row>
    <row r="89" spans="1:2" s="116" customFormat="1" x14ac:dyDescent="0.2">
      <c r="A89" s="4"/>
      <c r="B89" s="4"/>
    </row>
    <row r="90" spans="1:2" s="116" customFormat="1" x14ac:dyDescent="0.2">
      <c r="A90" s="4"/>
      <c r="B90" s="4"/>
    </row>
    <row r="91" spans="1:2" s="116" customFormat="1" x14ac:dyDescent="0.2">
      <c r="A91" s="4"/>
      <c r="B91" s="4"/>
    </row>
    <row r="92" spans="1:2" s="116" customFormat="1" x14ac:dyDescent="0.2">
      <c r="A92" s="4"/>
      <c r="B92" s="4"/>
    </row>
    <row r="93" spans="1:2" s="116" customFormat="1" x14ac:dyDescent="0.2">
      <c r="A93" s="4"/>
      <c r="B93" s="4"/>
    </row>
    <row r="94" spans="1:2" s="116" customFormat="1" x14ac:dyDescent="0.2">
      <c r="A94" s="4"/>
      <c r="B94" s="4"/>
    </row>
    <row r="95" spans="1:2" s="116" customFormat="1" x14ac:dyDescent="0.2">
      <c r="A95" s="4"/>
      <c r="B95" s="4"/>
    </row>
    <row r="96" spans="1:2" s="116" customFormat="1" x14ac:dyDescent="0.2">
      <c r="A96" s="4"/>
      <c r="B96" s="4"/>
    </row>
    <row r="97" spans="1:2" s="116" customFormat="1" x14ac:dyDescent="0.2">
      <c r="A97" s="4"/>
      <c r="B97" s="4"/>
    </row>
    <row r="98" spans="1:2" s="116" customFormat="1" x14ac:dyDescent="0.2">
      <c r="A98" s="4"/>
      <c r="B98" s="4"/>
    </row>
    <row r="99" spans="1:2" s="116" customFormat="1" x14ac:dyDescent="0.2">
      <c r="A99" s="4"/>
      <c r="B99" s="4"/>
    </row>
    <row r="100" spans="1:2" s="116" customFormat="1" x14ac:dyDescent="0.2">
      <c r="A100" s="4"/>
      <c r="B100" s="4"/>
    </row>
    <row r="101" spans="1:2" s="116" customFormat="1" x14ac:dyDescent="0.2">
      <c r="A101" s="4"/>
      <c r="B101" s="4"/>
    </row>
    <row r="102" spans="1:2" s="116" customFormat="1" x14ac:dyDescent="0.2">
      <c r="A102" s="4"/>
      <c r="B102" s="4"/>
    </row>
    <row r="103" spans="1:2" s="116" customFormat="1" x14ac:dyDescent="0.2">
      <c r="A103" s="4"/>
      <c r="B103" s="4"/>
    </row>
    <row r="104" spans="1:2" s="116" customFormat="1" x14ac:dyDescent="0.2">
      <c r="A104" s="4"/>
      <c r="B104" s="4"/>
    </row>
    <row r="105" spans="1:2" s="116" customFormat="1" x14ac:dyDescent="0.2">
      <c r="A105" s="4"/>
      <c r="B105" s="4"/>
    </row>
    <row r="106" spans="1:2" s="116" customFormat="1" x14ac:dyDescent="0.2">
      <c r="A106" s="4"/>
      <c r="B106" s="4"/>
    </row>
    <row r="107" spans="1:2" s="116" customFormat="1" x14ac:dyDescent="0.2">
      <c r="A107" s="4"/>
      <c r="B107" s="4"/>
    </row>
    <row r="108" spans="1:2" s="116" customFormat="1" x14ac:dyDescent="0.2">
      <c r="A108" s="4"/>
      <c r="B108" s="4"/>
    </row>
    <row r="109" spans="1:2" s="116" customFormat="1" x14ac:dyDescent="0.2">
      <c r="A109" s="4"/>
      <c r="B109" s="4"/>
    </row>
    <row r="110" spans="1:2" s="116" customFormat="1" x14ac:dyDescent="0.2">
      <c r="A110" s="4"/>
      <c r="B110" s="4"/>
    </row>
    <row r="111" spans="1:2" s="116" customFormat="1" x14ac:dyDescent="0.2">
      <c r="A111" s="4"/>
      <c r="B111" s="4"/>
    </row>
    <row r="112" spans="1:2" s="116" customFormat="1" x14ac:dyDescent="0.2">
      <c r="A112" s="4"/>
      <c r="B112" s="4"/>
    </row>
    <row r="113" spans="1:2" s="116" customFormat="1" x14ac:dyDescent="0.2">
      <c r="A113" s="4"/>
      <c r="B113" s="4"/>
    </row>
    <row r="114" spans="1:2" s="116" customFormat="1" x14ac:dyDescent="0.2">
      <c r="A114" s="4"/>
      <c r="B114" s="4"/>
    </row>
    <row r="115" spans="1:2" s="116" customFormat="1" x14ac:dyDescent="0.2">
      <c r="A115" s="4"/>
      <c r="B115" s="4"/>
    </row>
    <row r="116" spans="1:2" s="116" customFormat="1" x14ac:dyDescent="0.2">
      <c r="A116" s="4"/>
      <c r="B116" s="4"/>
    </row>
    <row r="117" spans="1:2" s="116" customFormat="1" x14ac:dyDescent="0.2">
      <c r="A117" s="4"/>
      <c r="B117" s="4"/>
    </row>
    <row r="118" spans="1:2" s="116" customFormat="1" x14ac:dyDescent="0.2">
      <c r="A118" s="4"/>
      <c r="B118" s="4"/>
    </row>
    <row r="119" spans="1:2" s="116" customFormat="1" x14ac:dyDescent="0.2">
      <c r="A119" s="4"/>
      <c r="B119" s="4"/>
    </row>
    <row r="120" spans="1:2" s="116" customFormat="1" x14ac:dyDescent="0.2">
      <c r="A120" s="4"/>
      <c r="B120" s="4"/>
    </row>
    <row r="121" spans="1:2" s="116" customFormat="1" x14ac:dyDescent="0.2">
      <c r="A121" s="4"/>
      <c r="B121" s="4"/>
    </row>
    <row r="122" spans="1:2" s="116" customFormat="1" x14ac:dyDescent="0.2">
      <c r="A122" s="4"/>
      <c r="B122" s="4"/>
    </row>
    <row r="123" spans="1:2" s="116" customFormat="1" x14ac:dyDescent="0.2">
      <c r="A123" s="4"/>
      <c r="B123" s="4"/>
    </row>
    <row r="124" spans="1:2" s="116" customFormat="1" x14ac:dyDescent="0.2">
      <c r="A124" s="4"/>
      <c r="B124" s="4"/>
    </row>
    <row r="125" spans="1:2" s="116" customFormat="1" x14ac:dyDescent="0.2">
      <c r="A125" s="4"/>
      <c r="B125" s="4"/>
    </row>
    <row r="126" spans="1:2" s="116" customFormat="1" x14ac:dyDescent="0.2">
      <c r="A126" s="4"/>
      <c r="B126" s="4"/>
    </row>
    <row r="127" spans="1:2" s="116" customFormat="1" x14ac:dyDescent="0.2">
      <c r="A127" s="4"/>
      <c r="B127" s="4"/>
    </row>
    <row r="128" spans="1:2" s="116" customFormat="1" x14ac:dyDescent="0.2">
      <c r="A128" s="4"/>
      <c r="B128" s="4"/>
    </row>
    <row r="129" spans="1:2" s="116" customFormat="1" x14ac:dyDescent="0.2">
      <c r="A129" s="4"/>
      <c r="B129" s="4"/>
    </row>
    <row r="130" spans="1:2" s="116" customFormat="1" x14ac:dyDescent="0.2">
      <c r="A130" s="4"/>
      <c r="B130" s="4"/>
    </row>
    <row r="131" spans="1:2" s="116" customFormat="1" x14ac:dyDescent="0.2">
      <c r="A131" s="4"/>
      <c r="B131" s="4"/>
    </row>
    <row r="132" spans="1:2" s="116" customFormat="1" x14ac:dyDescent="0.2">
      <c r="A132" s="4"/>
      <c r="B132" s="4"/>
    </row>
    <row r="133" spans="1:2" s="116" customFormat="1" x14ac:dyDescent="0.2">
      <c r="A133" s="4"/>
      <c r="B133" s="4"/>
    </row>
    <row r="134" spans="1:2" s="116" customFormat="1" x14ac:dyDescent="0.2">
      <c r="A134" s="4"/>
      <c r="B134" s="4"/>
    </row>
    <row r="135" spans="1:2" s="116" customFormat="1" x14ac:dyDescent="0.2">
      <c r="A135" s="4"/>
      <c r="B135" s="4"/>
    </row>
    <row r="136" spans="1:2" s="116" customFormat="1" x14ac:dyDescent="0.2">
      <c r="A136" s="4"/>
      <c r="B136" s="4"/>
    </row>
    <row r="137" spans="1:2" s="116" customFormat="1" x14ac:dyDescent="0.2">
      <c r="A137" s="4"/>
      <c r="B137" s="4"/>
    </row>
    <row r="138" spans="1:2" s="116" customFormat="1" x14ac:dyDescent="0.2">
      <c r="A138" s="4"/>
      <c r="B138" s="4"/>
    </row>
    <row r="139" spans="1:2" s="116" customFormat="1" x14ac:dyDescent="0.2">
      <c r="A139" s="4"/>
      <c r="B139" s="4"/>
    </row>
    <row r="140" spans="1:2" s="116" customFormat="1" x14ac:dyDescent="0.2">
      <c r="A140" s="4"/>
      <c r="B140" s="4"/>
    </row>
    <row r="141" spans="1:2" s="116" customFormat="1" x14ac:dyDescent="0.2">
      <c r="A141" s="4"/>
      <c r="B141" s="4"/>
    </row>
    <row r="142" spans="1:2" s="116" customFormat="1" x14ac:dyDescent="0.2">
      <c r="A142" s="4"/>
      <c r="B142" s="4"/>
    </row>
    <row r="143" spans="1:2" s="116" customFormat="1" x14ac:dyDescent="0.2">
      <c r="A143" s="4"/>
      <c r="B143" s="4"/>
    </row>
    <row r="144" spans="1:2" s="116" customFormat="1" x14ac:dyDescent="0.2">
      <c r="A144" s="4"/>
      <c r="B144" s="4"/>
    </row>
    <row r="145" spans="1:2" s="116" customFormat="1" x14ac:dyDescent="0.2">
      <c r="A145" s="4"/>
      <c r="B145" s="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F704B-8B9D-4D51-9694-D663A02826B3}">
  <dimension ref="A1:L50"/>
  <sheetViews>
    <sheetView zoomScaleNormal="100" workbookViewId="0"/>
  </sheetViews>
  <sheetFormatPr defaultRowHeight="15" x14ac:dyDescent="0.2"/>
  <cols>
    <col min="1" max="1" width="8.140625" style="6" customWidth="1"/>
    <col min="2" max="2" width="25" style="6" customWidth="1"/>
    <col min="3" max="3" width="16.28515625" style="4" bestFit="1" customWidth="1"/>
    <col min="4" max="4" width="17.28515625" style="5" customWidth="1"/>
    <col min="5" max="5" width="16.5703125" style="5" customWidth="1"/>
    <col min="6" max="6" width="15.28515625" style="5" customWidth="1"/>
    <col min="7" max="7" width="15.28515625" style="5" bestFit="1" customWidth="1"/>
    <col min="8" max="8" width="18.7109375" style="5" bestFit="1" customWidth="1"/>
    <col min="9" max="9" width="17" style="5" bestFit="1" customWidth="1"/>
    <col min="10" max="10" width="17.28515625" style="4" bestFit="1" customWidth="1"/>
    <col min="11" max="11" width="20.85546875" style="4" bestFit="1" customWidth="1"/>
    <col min="12" max="12" width="18.7109375" style="4" bestFit="1" customWidth="1"/>
    <col min="13" max="13" width="15" style="5" customWidth="1"/>
    <col min="14" max="16384" width="9.140625" style="5"/>
  </cols>
  <sheetData>
    <row r="1" spans="1:12" s="36" customFormat="1" ht="15.75" x14ac:dyDescent="0.25">
      <c r="A1" s="90" t="s">
        <v>1337</v>
      </c>
      <c r="B1" s="90"/>
      <c r="C1" s="91"/>
      <c r="J1" s="91"/>
      <c r="K1" s="91"/>
      <c r="L1" s="91"/>
    </row>
    <row r="2" spans="1:12" s="36" customFormat="1" ht="15.75" x14ac:dyDescent="0.25">
      <c r="A2" s="90"/>
      <c r="B2" s="90"/>
      <c r="C2" s="91"/>
      <c r="J2" s="91"/>
      <c r="K2" s="91"/>
      <c r="L2" s="91"/>
    </row>
    <row r="3" spans="1:12" s="36" customFormat="1" ht="15.75" x14ac:dyDescent="0.25">
      <c r="A3" s="90"/>
      <c r="B3" s="90"/>
      <c r="C3" s="91"/>
      <c r="J3" s="91"/>
      <c r="K3" s="91"/>
      <c r="L3" s="91"/>
    </row>
    <row r="4" spans="1:12" s="36" customFormat="1" ht="15.75" x14ac:dyDescent="0.25">
      <c r="A4" s="90"/>
      <c r="B4" s="90"/>
      <c r="C4" s="91"/>
      <c r="J4" s="91"/>
      <c r="K4" s="91"/>
      <c r="L4" s="91"/>
    </row>
    <row r="5" spans="1:12" s="171" customFormat="1" ht="32.25" thickBot="1" x14ac:dyDescent="0.3">
      <c r="A5" s="170" t="s">
        <v>0</v>
      </c>
      <c r="B5" s="170" t="s">
        <v>1</v>
      </c>
      <c r="C5" s="170" t="s">
        <v>97</v>
      </c>
      <c r="D5" s="171" t="s">
        <v>104</v>
      </c>
      <c r="E5" s="307" t="s">
        <v>98</v>
      </c>
      <c r="F5" s="171" t="s">
        <v>112</v>
      </c>
      <c r="G5" s="171" t="s">
        <v>1286</v>
      </c>
      <c r="H5" s="171" t="s">
        <v>108</v>
      </c>
      <c r="I5" s="171" t="s">
        <v>109</v>
      </c>
      <c r="J5" s="269" t="s">
        <v>115</v>
      </c>
      <c r="K5" s="269" t="s">
        <v>114</v>
      </c>
      <c r="L5" s="269" t="s">
        <v>113</v>
      </c>
    </row>
    <row r="6" spans="1:12" x14ac:dyDescent="0.2">
      <c r="A6" s="4">
        <v>1</v>
      </c>
      <c r="B6" s="5" t="s">
        <v>5</v>
      </c>
      <c r="C6" s="99">
        <v>87</v>
      </c>
      <c r="D6" s="99">
        <v>103</v>
      </c>
      <c r="E6" s="99">
        <v>78.333299999999994</v>
      </c>
      <c r="F6" s="99">
        <v>84.666700000000006</v>
      </c>
      <c r="G6" s="99">
        <v>111.5</v>
      </c>
      <c r="H6" s="99">
        <v>88.053299999999993</v>
      </c>
      <c r="I6" s="99">
        <v>49.106699999999996</v>
      </c>
      <c r="J6" s="99">
        <v>105.833</v>
      </c>
      <c r="K6" s="99">
        <v>109.22</v>
      </c>
      <c r="L6" s="99">
        <v>116.84</v>
      </c>
    </row>
    <row r="7" spans="1:12" x14ac:dyDescent="0.2">
      <c r="A7" s="4">
        <v>2</v>
      </c>
      <c r="B7" s="5" t="s">
        <v>8</v>
      </c>
      <c r="C7" s="99">
        <v>79</v>
      </c>
      <c r="D7" s="99">
        <v>95</v>
      </c>
      <c r="E7" s="99">
        <v>75.333299999999994</v>
      </c>
      <c r="F7" s="99">
        <v>76.2</v>
      </c>
      <c r="G7" s="99">
        <v>91</v>
      </c>
      <c r="H7" s="99">
        <v>74.506699999999995</v>
      </c>
      <c r="I7" s="99">
        <v>49.953299999999999</v>
      </c>
      <c r="J7" s="99">
        <v>106.68</v>
      </c>
      <c r="K7" s="99">
        <v>109.22</v>
      </c>
      <c r="L7" s="99">
        <v>106.68</v>
      </c>
    </row>
    <row r="8" spans="1:12" x14ac:dyDescent="0.2">
      <c r="A8" s="4">
        <v>3</v>
      </c>
      <c r="B8" s="5" t="s">
        <v>9</v>
      </c>
      <c r="C8" s="99">
        <v>72</v>
      </c>
      <c r="D8" s="99">
        <v>83</v>
      </c>
      <c r="E8" s="99">
        <v>64.333299999999994</v>
      </c>
      <c r="F8" s="99">
        <v>75.353300000000004</v>
      </c>
      <c r="G8" s="99">
        <v>93</v>
      </c>
      <c r="H8" s="99">
        <v>57.573300000000003</v>
      </c>
      <c r="I8" s="99">
        <v>46.566699999999997</v>
      </c>
      <c r="J8" s="99">
        <v>92.287000000000006</v>
      </c>
      <c r="K8" s="99">
        <v>81.28</v>
      </c>
      <c r="L8" s="99">
        <v>88.9</v>
      </c>
    </row>
    <row r="9" spans="1:12" x14ac:dyDescent="0.2">
      <c r="A9" s="4">
        <v>4</v>
      </c>
      <c r="B9" s="8" t="s">
        <v>10</v>
      </c>
      <c r="C9" s="99">
        <v>72</v>
      </c>
      <c r="D9" s="99">
        <v>80.5</v>
      </c>
      <c r="E9" s="99">
        <v>68.333299999999994</v>
      </c>
      <c r="F9" s="99">
        <v>76.2</v>
      </c>
      <c r="G9" s="99">
        <v>86.5</v>
      </c>
      <c r="H9" s="99">
        <v>64.346699999999998</v>
      </c>
      <c r="I9" s="99">
        <v>48.26</v>
      </c>
      <c r="J9" s="99">
        <v>83.82</v>
      </c>
      <c r="K9" s="99">
        <v>88.9</v>
      </c>
      <c r="L9" s="99">
        <v>86.36</v>
      </c>
    </row>
    <row r="10" spans="1:12" x14ac:dyDescent="0.2">
      <c r="A10" s="4">
        <v>5</v>
      </c>
      <c r="B10" s="5" t="s">
        <v>24</v>
      </c>
      <c r="C10" s="99">
        <v>61</v>
      </c>
      <c r="D10" s="99">
        <v>70.5</v>
      </c>
      <c r="E10" s="99">
        <v>68</v>
      </c>
      <c r="F10" s="99">
        <v>72.813299999999998</v>
      </c>
      <c r="G10" s="99">
        <v>76</v>
      </c>
      <c r="H10" s="99">
        <v>63.5</v>
      </c>
      <c r="I10" s="99">
        <v>49.953299999999999</v>
      </c>
      <c r="J10" s="99">
        <v>76.2</v>
      </c>
      <c r="K10" s="99">
        <v>86.36</v>
      </c>
      <c r="L10" s="99">
        <v>88.9</v>
      </c>
    </row>
    <row r="11" spans="1:12" x14ac:dyDescent="0.2">
      <c r="A11" s="4">
        <v>6</v>
      </c>
      <c r="B11" s="5" t="s">
        <v>129</v>
      </c>
      <c r="C11" s="99">
        <v>54</v>
      </c>
      <c r="D11" s="99">
        <v>80</v>
      </c>
      <c r="E11" s="99">
        <v>64.666700000000006</v>
      </c>
      <c r="F11" s="99">
        <v>73.66</v>
      </c>
      <c r="G11" s="99">
        <v>88.5</v>
      </c>
      <c r="H11" s="99">
        <v>60.96</v>
      </c>
      <c r="I11" s="99">
        <v>54.186700000000002</v>
      </c>
      <c r="J11" s="99">
        <v>86.36</v>
      </c>
      <c r="K11" s="99">
        <v>78.739999999999995</v>
      </c>
      <c r="L11" s="99">
        <v>86.36</v>
      </c>
    </row>
    <row r="12" spans="1:12" x14ac:dyDescent="0.2">
      <c r="A12" s="4">
        <v>7</v>
      </c>
      <c r="B12" s="5" t="s">
        <v>131</v>
      </c>
      <c r="C12" s="99">
        <v>70</v>
      </c>
      <c r="D12" s="99">
        <v>79</v>
      </c>
      <c r="E12" s="99">
        <v>71.333299999999994</v>
      </c>
      <c r="F12" s="99">
        <v>77.893299999999996</v>
      </c>
      <c r="G12" s="99">
        <v>78.5</v>
      </c>
      <c r="H12" s="99">
        <v>60.113300000000002</v>
      </c>
      <c r="I12" s="99">
        <v>50.8</v>
      </c>
      <c r="J12" s="99">
        <v>88.052999999999997</v>
      </c>
      <c r="K12" s="99">
        <v>86.36</v>
      </c>
      <c r="L12" s="99">
        <v>88.9</v>
      </c>
    </row>
    <row r="13" spans="1:12" x14ac:dyDescent="0.2">
      <c r="A13" s="4">
        <v>8</v>
      </c>
      <c r="B13" s="5" t="s">
        <v>133</v>
      </c>
      <c r="C13" s="99">
        <v>62</v>
      </c>
      <c r="D13" s="99">
        <v>73.5</v>
      </c>
      <c r="E13" s="99">
        <v>68.666700000000006</v>
      </c>
      <c r="F13" s="99">
        <v>71.966700000000003</v>
      </c>
      <c r="G13" s="99">
        <v>87.5</v>
      </c>
      <c r="H13" s="99">
        <v>67.7333</v>
      </c>
      <c r="I13" s="99">
        <v>50.8</v>
      </c>
      <c r="J13" s="99">
        <v>85.513000000000005</v>
      </c>
      <c r="K13" s="99">
        <v>78.739999999999995</v>
      </c>
      <c r="L13" s="99">
        <v>86.36</v>
      </c>
    </row>
    <row r="14" spans="1:12" x14ac:dyDescent="0.2">
      <c r="A14" s="4">
        <v>9</v>
      </c>
      <c r="B14" s="5" t="s">
        <v>135</v>
      </c>
      <c r="C14" s="99">
        <v>60</v>
      </c>
      <c r="D14" s="99">
        <v>72</v>
      </c>
      <c r="E14" s="99">
        <v>63</v>
      </c>
      <c r="F14" s="99">
        <v>66.886700000000005</v>
      </c>
      <c r="G14" s="99">
        <v>75</v>
      </c>
      <c r="H14" s="99">
        <v>51.646700000000003</v>
      </c>
      <c r="I14" s="99">
        <v>46.566699999999997</v>
      </c>
      <c r="J14" s="99">
        <v>82.972999999999999</v>
      </c>
      <c r="K14" s="99">
        <v>76.2</v>
      </c>
      <c r="L14" s="99">
        <v>78.739999999999995</v>
      </c>
    </row>
    <row r="15" spans="1:12" x14ac:dyDescent="0.2">
      <c r="A15" s="4">
        <v>10</v>
      </c>
      <c r="B15" s="147" t="s">
        <v>137</v>
      </c>
      <c r="C15" s="99">
        <v>77</v>
      </c>
      <c r="D15" s="99">
        <v>80.5</v>
      </c>
      <c r="E15" s="99">
        <v>74.333299999999994</v>
      </c>
      <c r="F15" s="99">
        <v>77.893299999999996</v>
      </c>
      <c r="G15" s="99">
        <v>89.5</v>
      </c>
      <c r="H15" s="99">
        <v>66.040000000000006</v>
      </c>
      <c r="I15" s="99">
        <v>51.646700000000003</v>
      </c>
      <c r="J15" s="99">
        <v>83.82</v>
      </c>
      <c r="K15" s="99">
        <v>83.82</v>
      </c>
      <c r="L15" s="99">
        <v>93.98</v>
      </c>
    </row>
    <row r="16" spans="1:12" x14ac:dyDescent="0.2">
      <c r="A16" s="4">
        <v>11</v>
      </c>
      <c r="B16" s="147" t="s">
        <v>139</v>
      </c>
      <c r="C16" s="99">
        <v>63</v>
      </c>
      <c r="D16" s="99">
        <v>76.5</v>
      </c>
      <c r="E16" s="99">
        <v>74</v>
      </c>
      <c r="F16" s="99">
        <v>77.893299999999996</v>
      </c>
      <c r="G16" s="99">
        <v>72.5</v>
      </c>
      <c r="H16" s="99">
        <v>66.040000000000006</v>
      </c>
      <c r="I16" s="99">
        <v>53.34</v>
      </c>
      <c r="J16" s="99">
        <v>84.667000000000002</v>
      </c>
      <c r="K16" s="99">
        <v>78.739999999999995</v>
      </c>
      <c r="L16" s="99">
        <v>91.44</v>
      </c>
    </row>
    <row r="17" spans="1:12" x14ac:dyDescent="0.2">
      <c r="A17" s="4">
        <v>12</v>
      </c>
      <c r="B17" s="147" t="s">
        <v>142</v>
      </c>
      <c r="C17" s="99">
        <v>73</v>
      </c>
      <c r="D17" s="99">
        <v>79.5</v>
      </c>
      <c r="E17" s="99">
        <v>74.666700000000006</v>
      </c>
      <c r="F17" s="99">
        <v>78.739999999999995</v>
      </c>
      <c r="G17" s="99">
        <v>67</v>
      </c>
      <c r="H17" s="99">
        <v>63.5</v>
      </c>
      <c r="I17" s="99">
        <v>47.4133</v>
      </c>
      <c r="J17" s="99">
        <v>82.972999999999999</v>
      </c>
      <c r="K17" s="99">
        <v>83.82</v>
      </c>
      <c r="L17" s="99">
        <v>88.9</v>
      </c>
    </row>
    <row r="18" spans="1:12" x14ac:dyDescent="0.2">
      <c r="A18" s="4">
        <v>13</v>
      </c>
      <c r="B18" s="147" t="s">
        <v>144</v>
      </c>
      <c r="C18" s="99">
        <v>63</v>
      </c>
      <c r="D18" s="99">
        <v>76</v>
      </c>
      <c r="E18" s="99">
        <v>70</v>
      </c>
      <c r="F18" s="99">
        <v>69.426699999999997</v>
      </c>
      <c r="G18" s="99">
        <v>86.5</v>
      </c>
      <c r="H18" s="99">
        <v>57.573300000000003</v>
      </c>
      <c r="I18" s="99">
        <v>49.106699999999996</v>
      </c>
      <c r="J18" s="99">
        <v>78.739999999999995</v>
      </c>
      <c r="K18" s="99">
        <v>71.12</v>
      </c>
      <c r="L18" s="99">
        <v>88.9</v>
      </c>
    </row>
    <row r="19" spans="1:12" x14ac:dyDescent="0.2">
      <c r="A19" s="4">
        <v>14</v>
      </c>
      <c r="B19" s="147" t="s">
        <v>147</v>
      </c>
      <c r="C19" s="99">
        <v>74</v>
      </c>
      <c r="D19" s="99">
        <v>80</v>
      </c>
      <c r="E19" s="99">
        <v>68</v>
      </c>
      <c r="F19" s="99">
        <v>82.973299999999995</v>
      </c>
      <c r="G19" s="99">
        <v>88</v>
      </c>
      <c r="H19" s="99">
        <v>66.886700000000005</v>
      </c>
      <c r="I19" s="99">
        <v>50.8</v>
      </c>
      <c r="J19" s="99">
        <v>84.667000000000002</v>
      </c>
      <c r="K19" s="99">
        <v>81.28</v>
      </c>
      <c r="L19" s="99">
        <v>91.44</v>
      </c>
    </row>
    <row r="20" spans="1:12" x14ac:dyDescent="0.2">
      <c r="A20" s="4">
        <v>15</v>
      </c>
      <c r="B20" s="147" t="s">
        <v>149</v>
      </c>
      <c r="C20" s="99">
        <v>64</v>
      </c>
      <c r="D20" s="99">
        <v>65.5</v>
      </c>
      <c r="E20" s="99">
        <v>64</v>
      </c>
      <c r="F20" s="99">
        <v>60.96</v>
      </c>
      <c r="G20" s="99">
        <v>91</v>
      </c>
      <c r="H20" s="99">
        <v>59.2667</v>
      </c>
      <c r="I20" s="99">
        <v>50.8</v>
      </c>
      <c r="J20" s="99">
        <v>78.739999999999995</v>
      </c>
      <c r="K20" s="99">
        <v>73.66</v>
      </c>
      <c r="L20" s="99">
        <v>81.28</v>
      </c>
    </row>
    <row r="21" spans="1:12" x14ac:dyDescent="0.2">
      <c r="A21" s="4">
        <v>16</v>
      </c>
      <c r="B21" s="147" t="s">
        <v>25</v>
      </c>
      <c r="C21" s="99">
        <v>69</v>
      </c>
      <c r="D21" s="99">
        <v>72</v>
      </c>
      <c r="E21" s="99">
        <v>64</v>
      </c>
      <c r="F21" s="99">
        <v>72.813299999999998</v>
      </c>
      <c r="G21" s="99">
        <v>87.5</v>
      </c>
      <c r="H21" s="99">
        <v>60.96</v>
      </c>
      <c r="I21" s="99">
        <v>56.726700000000001</v>
      </c>
      <c r="J21" s="99">
        <v>84.667000000000002</v>
      </c>
      <c r="K21" s="99">
        <v>78.739999999999995</v>
      </c>
      <c r="L21" s="99">
        <v>86.36</v>
      </c>
    </row>
    <row r="22" spans="1:12" x14ac:dyDescent="0.2">
      <c r="A22" s="4">
        <v>17</v>
      </c>
      <c r="B22" s="148" t="s">
        <v>151</v>
      </c>
      <c r="C22" s="99">
        <v>61</v>
      </c>
      <c r="D22" s="99">
        <v>62.5</v>
      </c>
      <c r="E22" s="99">
        <v>57.666699999999999</v>
      </c>
      <c r="F22" s="99">
        <v>57.573300000000003</v>
      </c>
      <c r="G22" s="99">
        <v>86.5</v>
      </c>
      <c r="H22" s="99">
        <v>55.033299999999997</v>
      </c>
      <c r="I22" s="99">
        <v>53.34</v>
      </c>
      <c r="J22" s="99">
        <v>71.12</v>
      </c>
      <c r="K22" s="99">
        <v>71.12</v>
      </c>
      <c r="L22" s="99">
        <v>76.2</v>
      </c>
    </row>
    <row r="23" spans="1:12" x14ac:dyDescent="0.2">
      <c r="A23" s="4">
        <v>18</v>
      </c>
      <c r="B23" s="149" t="s">
        <v>153</v>
      </c>
      <c r="C23" s="99">
        <v>65</v>
      </c>
      <c r="D23" s="99">
        <v>70</v>
      </c>
      <c r="E23" s="99">
        <v>67.333299999999994</v>
      </c>
      <c r="F23" s="99">
        <v>72.813299999999998</v>
      </c>
      <c r="G23" s="99">
        <v>87.5</v>
      </c>
      <c r="H23" s="99">
        <v>58.42</v>
      </c>
      <c r="I23" s="99">
        <v>51.646700000000003</v>
      </c>
      <c r="J23" s="99">
        <v>77.893000000000001</v>
      </c>
      <c r="K23" s="99">
        <v>83.82</v>
      </c>
      <c r="L23" s="99">
        <v>83.82</v>
      </c>
    </row>
    <row r="24" spans="1:12" x14ac:dyDescent="0.2">
      <c r="A24" s="4">
        <v>19</v>
      </c>
      <c r="B24" s="150" t="s">
        <v>155</v>
      </c>
      <c r="C24" s="99">
        <v>77</v>
      </c>
      <c r="D24" s="99">
        <v>76</v>
      </c>
      <c r="E24" s="99">
        <v>73</v>
      </c>
      <c r="F24" s="99">
        <v>75.353300000000004</v>
      </c>
      <c r="G24" s="99">
        <v>85</v>
      </c>
      <c r="H24" s="99">
        <v>66.040000000000006</v>
      </c>
      <c r="I24" s="99">
        <v>46.566699999999997</v>
      </c>
      <c r="J24" s="99">
        <v>94.826999999999998</v>
      </c>
      <c r="K24" s="99">
        <v>96.52</v>
      </c>
      <c r="L24" s="99">
        <v>93.98</v>
      </c>
    </row>
    <row r="25" spans="1:12" x14ac:dyDescent="0.2">
      <c r="A25" s="4">
        <v>20</v>
      </c>
      <c r="B25" s="5" t="s">
        <v>156</v>
      </c>
      <c r="C25" s="99">
        <v>82</v>
      </c>
      <c r="D25" s="99">
        <v>83</v>
      </c>
      <c r="E25" s="99">
        <v>76.666700000000006</v>
      </c>
      <c r="F25" s="99">
        <v>80.433300000000003</v>
      </c>
      <c r="G25" s="99">
        <v>85.5</v>
      </c>
      <c r="H25" s="99">
        <v>66.040000000000006</v>
      </c>
      <c r="I25" s="99">
        <v>48.26</v>
      </c>
      <c r="J25" s="99">
        <v>93.98</v>
      </c>
      <c r="K25" s="99">
        <v>88.9</v>
      </c>
      <c r="L25" s="99">
        <v>86.36</v>
      </c>
    </row>
    <row r="26" spans="1:12" x14ac:dyDescent="0.2">
      <c r="A26" s="4">
        <v>21</v>
      </c>
      <c r="B26" s="5" t="s">
        <v>157</v>
      </c>
      <c r="C26" s="99">
        <v>68</v>
      </c>
      <c r="D26" s="99">
        <v>77</v>
      </c>
      <c r="E26" s="99">
        <v>68.666700000000006</v>
      </c>
      <c r="F26" s="99">
        <v>70.273300000000006</v>
      </c>
      <c r="G26" s="99">
        <v>85.5</v>
      </c>
      <c r="H26" s="99">
        <v>63.5</v>
      </c>
      <c r="I26" s="99">
        <v>50.8</v>
      </c>
      <c r="J26" s="99">
        <v>81.28</v>
      </c>
      <c r="K26" s="99">
        <v>81.28</v>
      </c>
      <c r="L26" s="99">
        <v>81.28</v>
      </c>
    </row>
    <row r="27" spans="1:12" x14ac:dyDescent="0.2">
      <c r="A27" s="4">
        <v>22</v>
      </c>
      <c r="B27" s="5" t="s">
        <v>160</v>
      </c>
      <c r="C27" s="99">
        <v>71</v>
      </c>
      <c r="D27" s="99">
        <v>76</v>
      </c>
      <c r="E27" s="99">
        <v>68</v>
      </c>
      <c r="F27" s="99">
        <v>76.2</v>
      </c>
      <c r="G27" s="99">
        <v>84.5</v>
      </c>
      <c r="H27" s="99">
        <v>64.346699999999998</v>
      </c>
      <c r="I27" s="99">
        <v>53.34</v>
      </c>
      <c r="J27" s="99">
        <v>93.132999999999996</v>
      </c>
      <c r="K27" s="99">
        <v>86.36</v>
      </c>
      <c r="L27" s="99">
        <v>86.36</v>
      </c>
    </row>
    <row r="28" spans="1:12" x14ac:dyDescent="0.2">
      <c r="A28" s="4">
        <v>23</v>
      </c>
      <c r="B28" s="5" t="s">
        <v>162</v>
      </c>
      <c r="C28" s="99">
        <v>66</v>
      </c>
      <c r="D28" s="99">
        <v>72.5</v>
      </c>
      <c r="E28" s="99">
        <v>71.333299999999994</v>
      </c>
      <c r="F28" s="99">
        <v>77.046700000000001</v>
      </c>
      <c r="G28" s="99">
        <v>81.5</v>
      </c>
      <c r="H28" s="99">
        <v>58.42</v>
      </c>
      <c r="I28" s="99">
        <v>52.493299999999998</v>
      </c>
      <c r="J28" s="99">
        <v>92.287000000000006</v>
      </c>
      <c r="K28" s="99">
        <v>88.9</v>
      </c>
      <c r="L28" s="99">
        <v>91.44</v>
      </c>
    </row>
    <row r="29" spans="1:12" x14ac:dyDescent="0.2">
      <c r="A29" s="4">
        <v>24</v>
      </c>
      <c r="B29" s="5" t="s">
        <v>13</v>
      </c>
      <c r="C29" s="99">
        <v>72</v>
      </c>
      <c r="D29" s="99">
        <v>74.5</v>
      </c>
      <c r="E29" s="99">
        <v>70.333299999999994</v>
      </c>
      <c r="F29" s="99">
        <v>73.66</v>
      </c>
      <c r="G29" s="99">
        <v>85.5</v>
      </c>
      <c r="H29" s="99">
        <v>59.2667</v>
      </c>
      <c r="I29" s="99">
        <v>53.34</v>
      </c>
      <c r="J29" s="99">
        <v>94.826999999999998</v>
      </c>
      <c r="K29" s="99">
        <v>73.66</v>
      </c>
      <c r="L29" s="99">
        <v>86.36</v>
      </c>
    </row>
    <row r="30" spans="1:12" x14ac:dyDescent="0.2">
      <c r="A30" s="4">
        <v>25</v>
      </c>
      <c r="B30" s="5" t="s">
        <v>164</v>
      </c>
      <c r="C30" s="99">
        <v>68</v>
      </c>
      <c r="D30" s="99">
        <v>77</v>
      </c>
      <c r="E30" s="99">
        <v>70.666700000000006</v>
      </c>
      <c r="F30" s="99">
        <v>66.886700000000005</v>
      </c>
      <c r="G30" s="99">
        <v>87.5</v>
      </c>
      <c r="H30" s="99">
        <v>58.42</v>
      </c>
      <c r="I30" s="99">
        <v>49.953299999999999</v>
      </c>
      <c r="J30" s="99">
        <v>88.052999999999997</v>
      </c>
      <c r="K30" s="99">
        <v>83.82</v>
      </c>
      <c r="L30" s="99">
        <v>86.36</v>
      </c>
    </row>
    <row r="31" spans="1:12" x14ac:dyDescent="0.2">
      <c r="A31" s="4">
        <v>26</v>
      </c>
      <c r="B31" s="5" t="s">
        <v>165</v>
      </c>
      <c r="C31" s="99">
        <v>63</v>
      </c>
      <c r="D31" s="99">
        <v>71</v>
      </c>
      <c r="E31" s="99">
        <v>69.666700000000006</v>
      </c>
      <c r="F31" s="99">
        <v>68.58</v>
      </c>
      <c r="G31" s="99">
        <v>86</v>
      </c>
      <c r="H31" s="99">
        <v>60.96</v>
      </c>
      <c r="I31" s="99">
        <v>51.646700000000003</v>
      </c>
      <c r="J31" s="99">
        <v>85.513000000000005</v>
      </c>
      <c r="K31" s="99">
        <v>76.2</v>
      </c>
      <c r="L31" s="99">
        <v>86.36</v>
      </c>
    </row>
    <row r="32" spans="1:12" x14ac:dyDescent="0.2">
      <c r="A32" s="4">
        <v>27</v>
      </c>
      <c r="B32" s="5" t="s">
        <v>166</v>
      </c>
      <c r="C32" s="99">
        <v>66</v>
      </c>
      <c r="D32" s="99">
        <v>61.5</v>
      </c>
      <c r="E32" s="99">
        <v>61.333300000000001</v>
      </c>
      <c r="F32" s="99">
        <v>70.273300000000006</v>
      </c>
      <c r="G32" s="99">
        <v>75.5</v>
      </c>
      <c r="H32" s="99">
        <v>56.726700000000001</v>
      </c>
      <c r="I32" s="99">
        <v>52.493299999999998</v>
      </c>
      <c r="J32" s="99">
        <v>82.126999999999995</v>
      </c>
      <c r="K32" s="99">
        <v>78.739999999999995</v>
      </c>
      <c r="L32" s="99">
        <v>88.9</v>
      </c>
    </row>
    <row r="33" spans="1:12" x14ac:dyDescent="0.2">
      <c r="A33" s="4">
        <v>28</v>
      </c>
      <c r="B33" s="5" t="s">
        <v>167</v>
      </c>
      <c r="C33" s="99">
        <v>67</v>
      </c>
      <c r="D33" s="99">
        <v>69</v>
      </c>
      <c r="E33" s="99">
        <v>65.666700000000006</v>
      </c>
      <c r="F33" s="99">
        <v>73.66</v>
      </c>
      <c r="G33" s="99">
        <v>81.5</v>
      </c>
      <c r="H33" s="99">
        <v>60.113300000000002</v>
      </c>
      <c r="I33" s="99">
        <v>54.186700000000002</v>
      </c>
      <c r="J33" s="99">
        <v>87.206999999999994</v>
      </c>
      <c r="K33" s="99">
        <v>81.28</v>
      </c>
      <c r="L33" s="99">
        <v>91.44</v>
      </c>
    </row>
    <row r="34" spans="1:12" x14ac:dyDescent="0.2">
      <c r="A34" s="4">
        <v>29</v>
      </c>
      <c r="B34" s="8" t="s">
        <v>168</v>
      </c>
      <c r="C34" s="99">
        <v>73</v>
      </c>
      <c r="D34" s="99">
        <v>76</v>
      </c>
      <c r="E34" s="99">
        <v>74</v>
      </c>
      <c r="F34" s="99">
        <v>82.1267</v>
      </c>
      <c r="G34" s="99">
        <v>84</v>
      </c>
      <c r="H34" s="99">
        <v>62.653300000000002</v>
      </c>
      <c r="I34" s="99">
        <v>52.493299999999998</v>
      </c>
      <c r="J34" s="99">
        <v>94.826999999999998</v>
      </c>
      <c r="K34" s="99">
        <v>88.9</v>
      </c>
      <c r="L34" s="99">
        <v>93.98</v>
      </c>
    </row>
    <row r="35" spans="1:12" x14ac:dyDescent="0.2">
      <c r="A35" s="4">
        <v>30</v>
      </c>
      <c r="B35" s="5" t="s">
        <v>169</v>
      </c>
      <c r="C35" s="99">
        <v>71</v>
      </c>
      <c r="D35" s="99">
        <v>76</v>
      </c>
      <c r="E35" s="99">
        <v>68.666700000000006</v>
      </c>
      <c r="F35" s="99">
        <v>77.046700000000001</v>
      </c>
      <c r="G35" s="99">
        <v>79.5</v>
      </c>
      <c r="H35" s="99">
        <v>64.346699999999998</v>
      </c>
      <c r="I35" s="99">
        <v>51.646700000000003</v>
      </c>
      <c r="J35" s="99">
        <v>88.9</v>
      </c>
      <c r="K35" s="99">
        <v>81.28</v>
      </c>
      <c r="L35" s="99">
        <v>93.98</v>
      </c>
    </row>
    <row r="36" spans="1:12" x14ac:dyDescent="0.2">
      <c r="A36" s="4">
        <v>31</v>
      </c>
      <c r="B36" s="5" t="s">
        <v>172</v>
      </c>
      <c r="C36" s="99">
        <v>61</v>
      </c>
      <c r="D36" s="99">
        <v>69</v>
      </c>
      <c r="E36" s="99">
        <v>65.666700000000006</v>
      </c>
      <c r="F36" s="99">
        <v>74.506699999999995</v>
      </c>
      <c r="G36" s="99">
        <v>81.5</v>
      </c>
      <c r="H36" s="99">
        <v>58.42</v>
      </c>
      <c r="I36" s="99">
        <v>53.34</v>
      </c>
      <c r="J36" s="99">
        <v>78.739999999999995</v>
      </c>
      <c r="K36" s="99">
        <v>73.66</v>
      </c>
      <c r="L36" s="99">
        <v>83.82</v>
      </c>
    </row>
    <row r="37" spans="1:12" x14ac:dyDescent="0.2">
      <c r="A37" s="4">
        <v>32</v>
      </c>
      <c r="B37" s="5" t="s">
        <v>174</v>
      </c>
      <c r="C37" s="99">
        <v>60</v>
      </c>
      <c r="D37" s="99">
        <v>68</v>
      </c>
      <c r="E37" s="99">
        <v>65.333299999999994</v>
      </c>
      <c r="F37" s="99">
        <v>69.426699999999997</v>
      </c>
      <c r="G37" s="99">
        <v>70.5</v>
      </c>
      <c r="H37" s="99">
        <v>57.573300000000003</v>
      </c>
      <c r="I37" s="99">
        <v>49.953299999999999</v>
      </c>
      <c r="J37" s="99">
        <v>84.667000000000002</v>
      </c>
      <c r="K37" s="99">
        <v>78.739999999999995</v>
      </c>
      <c r="L37" s="99">
        <v>83.82</v>
      </c>
    </row>
    <row r="38" spans="1:12" x14ac:dyDescent="0.2">
      <c r="A38" s="4">
        <v>33</v>
      </c>
      <c r="B38" s="5" t="s">
        <v>176</v>
      </c>
      <c r="C38" s="99">
        <v>64</v>
      </c>
      <c r="D38" s="99">
        <v>75.5</v>
      </c>
      <c r="E38" s="99">
        <v>67.333299999999994</v>
      </c>
      <c r="F38" s="99">
        <v>76.2</v>
      </c>
      <c r="G38" s="99">
        <v>85</v>
      </c>
      <c r="H38" s="99">
        <v>60.113300000000002</v>
      </c>
      <c r="I38" s="99">
        <v>49.953299999999999</v>
      </c>
      <c r="J38" s="99">
        <v>85.513000000000005</v>
      </c>
      <c r="K38" s="99">
        <v>76.2</v>
      </c>
      <c r="L38" s="99">
        <v>83.82</v>
      </c>
    </row>
    <row r="39" spans="1:12" x14ac:dyDescent="0.2">
      <c r="A39" s="4">
        <v>34</v>
      </c>
      <c r="B39" s="5" t="s">
        <v>177</v>
      </c>
      <c r="C39" s="99">
        <v>52</v>
      </c>
      <c r="D39" s="99">
        <v>71</v>
      </c>
      <c r="E39" s="99">
        <v>61.333300000000001</v>
      </c>
      <c r="F39" s="99">
        <v>73.66</v>
      </c>
      <c r="G39" s="99">
        <v>83</v>
      </c>
      <c r="H39" s="99">
        <v>59.2667</v>
      </c>
      <c r="I39" s="99">
        <v>52.493299999999998</v>
      </c>
      <c r="J39" s="99">
        <v>77.893000000000001</v>
      </c>
      <c r="K39" s="99">
        <v>78.739999999999995</v>
      </c>
      <c r="L39" s="99">
        <v>83.82</v>
      </c>
    </row>
    <row r="40" spans="1:12" x14ac:dyDescent="0.2">
      <c r="A40" s="4">
        <v>35</v>
      </c>
      <c r="B40" s="5" t="s">
        <v>179</v>
      </c>
      <c r="C40" s="99">
        <v>65</v>
      </c>
      <c r="D40" s="99">
        <v>70.5</v>
      </c>
      <c r="E40" s="99">
        <v>68.666700000000006</v>
      </c>
      <c r="F40" s="99">
        <v>69.426699999999997</v>
      </c>
      <c r="G40" s="99">
        <v>75.5</v>
      </c>
      <c r="H40" s="99">
        <v>58.42</v>
      </c>
      <c r="I40" s="99">
        <v>49.953299999999999</v>
      </c>
      <c r="J40" s="99">
        <v>74.507000000000005</v>
      </c>
      <c r="K40" s="99">
        <v>71.12</v>
      </c>
      <c r="L40" s="99">
        <v>83.82</v>
      </c>
    </row>
    <row r="41" spans="1:12" x14ac:dyDescent="0.2">
      <c r="A41" s="4">
        <v>36</v>
      </c>
      <c r="B41" s="5" t="s">
        <v>181</v>
      </c>
      <c r="C41" s="99">
        <v>70</v>
      </c>
      <c r="D41" s="99">
        <v>77</v>
      </c>
      <c r="E41" s="99">
        <v>70</v>
      </c>
      <c r="F41" s="99">
        <v>70.273300000000006</v>
      </c>
      <c r="G41" s="99">
        <v>79.5</v>
      </c>
      <c r="H41" s="99">
        <v>58.42</v>
      </c>
      <c r="I41" s="99">
        <v>51.646700000000003</v>
      </c>
      <c r="J41" s="99">
        <v>83.82</v>
      </c>
      <c r="K41" s="99">
        <v>81.28</v>
      </c>
      <c r="L41" s="99">
        <v>86.36</v>
      </c>
    </row>
    <row r="42" spans="1:12" x14ac:dyDescent="0.2">
      <c r="A42" s="4">
        <v>37</v>
      </c>
      <c r="B42" s="5" t="s">
        <v>183</v>
      </c>
      <c r="C42" s="99">
        <v>74</v>
      </c>
      <c r="D42" s="99">
        <v>66</v>
      </c>
      <c r="E42" s="99">
        <v>62.666699999999999</v>
      </c>
      <c r="F42" s="99">
        <v>59.2667</v>
      </c>
      <c r="G42" s="99">
        <v>93.5</v>
      </c>
      <c r="H42" s="99">
        <v>55.88</v>
      </c>
      <c r="I42" s="99">
        <v>49.953299999999999</v>
      </c>
      <c r="J42" s="99">
        <v>76.2</v>
      </c>
      <c r="K42" s="99">
        <v>76.2</v>
      </c>
      <c r="L42" s="99">
        <v>73.66</v>
      </c>
    </row>
    <row r="43" spans="1:12" x14ac:dyDescent="0.2">
      <c r="A43" s="4">
        <v>38</v>
      </c>
      <c r="B43" s="5" t="s">
        <v>29</v>
      </c>
      <c r="C43" s="99">
        <v>67</v>
      </c>
      <c r="D43" s="99">
        <v>80</v>
      </c>
      <c r="E43" s="99">
        <v>72</v>
      </c>
      <c r="F43" s="99">
        <v>79.586699999999993</v>
      </c>
      <c r="G43" s="99">
        <v>81</v>
      </c>
      <c r="H43" s="99">
        <v>68.58</v>
      </c>
      <c r="I43" s="99">
        <v>50.8</v>
      </c>
      <c r="J43" s="99">
        <v>92.287000000000006</v>
      </c>
      <c r="K43" s="99">
        <v>88.9</v>
      </c>
      <c r="L43" s="99">
        <v>96.52</v>
      </c>
    </row>
    <row r="44" spans="1:12" x14ac:dyDescent="0.2">
      <c r="A44" s="4">
        <v>39</v>
      </c>
      <c r="B44" s="5" t="s">
        <v>15</v>
      </c>
      <c r="C44" s="99">
        <v>64</v>
      </c>
      <c r="D44" s="99">
        <v>80.5</v>
      </c>
      <c r="E44" s="99">
        <v>69.666700000000006</v>
      </c>
      <c r="F44" s="99">
        <v>72.813299999999998</v>
      </c>
      <c r="G44" s="99">
        <v>73</v>
      </c>
      <c r="H44" s="99">
        <v>60.113300000000002</v>
      </c>
      <c r="I44" s="99">
        <v>48.26</v>
      </c>
      <c r="J44" s="99">
        <v>87.206999999999994</v>
      </c>
      <c r="K44" s="99">
        <v>83.82</v>
      </c>
      <c r="L44" s="99">
        <v>88.9</v>
      </c>
    </row>
    <row r="45" spans="1:12" x14ac:dyDescent="0.2">
      <c r="A45" s="4">
        <v>40</v>
      </c>
      <c r="B45" s="5" t="s">
        <v>186</v>
      </c>
      <c r="C45" s="99">
        <v>57</v>
      </c>
      <c r="D45" s="99">
        <v>78</v>
      </c>
      <c r="E45" s="99">
        <v>71.666700000000006</v>
      </c>
      <c r="F45" s="99">
        <v>71.966700000000003</v>
      </c>
      <c r="G45" s="99">
        <v>94.5</v>
      </c>
      <c r="H45" s="99">
        <v>65.193299999999994</v>
      </c>
      <c r="I45" s="99">
        <v>49.106699999999996</v>
      </c>
      <c r="J45" s="99">
        <v>86.36</v>
      </c>
      <c r="K45" s="99">
        <v>83.82</v>
      </c>
      <c r="L45" s="99">
        <v>93.98</v>
      </c>
    </row>
    <row r="46" spans="1:12" x14ac:dyDescent="0.2">
      <c r="A46" s="4">
        <v>41</v>
      </c>
      <c r="B46" s="5" t="s">
        <v>188</v>
      </c>
      <c r="C46" s="99">
        <v>70</v>
      </c>
      <c r="D46" s="99">
        <v>72</v>
      </c>
      <c r="E46" s="99">
        <v>67.666700000000006</v>
      </c>
      <c r="F46" s="99">
        <v>73.66</v>
      </c>
      <c r="G46" s="99">
        <v>86.5</v>
      </c>
      <c r="H46" s="99">
        <v>60.96</v>
      </c>
      <c r="I46" s="99">
        <v>49.953299999999999</v>
      </c>
      <c r="J46" s="99">
        <v>89.747</v>
      </c>
      <c r="K46" s="99">
        <v>81.28</v>
      </c>
      <c r="L46" s="99">
        <v>88.9</v>
      </c>
    </row>
    <row r="47" spans="1:12" x14ac:dyDescent="0.2">
      <c r="A47" s="4">
        <v>42</v>
      </c>
      <c r="B47" s="5" t="s">
        <v>190</v>
      </c>
      <c r="C47" s="99">
        <v>66</v>
      </c>
      <c r="D47" s="99">
        <v>78.5</v>
      </c>
      <c r="E47" s="99">
        <v>67</v>
      </c>
      <c r="F47" s="99">
        <v>75.353300000000004</v>
      </c>
      <c r="G47" s="99">
        <v>85.5</v>
      </c>
      <c r="H47" s="99">
        <v>60.96</v>
      </c>
      <c r="I47" s="99">
        <v>50.8</v>
      </c>
      <c r="J47" s="99">
        <v>84.667000000000002</v>
      </c>
      <c r="K47" s="99">
        <v>78.739999999999995</v>
      </c>
      <c r="L47" s="99">
        <v>86.36</v>
      </c>
    </row>
    <row r="48" spans="1:12" x14ac:dyDescent="0.2">
      <c r="A48" s="4">
        <v>43</v>
      </c>
      <c r="B48" s="5" t="s">
        <v>191</v>
      </c>
      <c r="C48" s="99">
        <v>79</v>
      </c>
      <c r="D48" s="99">
        <v>84</v>
      </c>
      <c r="E48" s="99">
        <v>75</v>
      </c>
      <c r="F48" s="99">
        <v>83.82</v>
      </c>
      <c r="G48" s="99">
        <v>75.5</v>
      </c>
      <c r="H48" s="99">
        <v>73.66</v>
      </c>
      <c r="I48" s="99">
        <v>51.646700000000003</v>
      </c>
      <c r="J48" s="99">
        <v>93.98</v>
      </c>
      <c r="K48" s="99">
        <v>88.9</v>
      </c>
      <c r="L48" s="99">
        <v>101.6</v>
      </c>
    </row>
    <row r="49" spans="1:12" x14ac:dyDescent="0.2">
      <c r="A49" s="4">
        <v>44</v>
      </c>
      <c r="B49" s="5" t="s">
        <v>193</v>
      </c>
      <c r="C49" s="99">
        <v>66</v>
      </c>
      <c r="D49" s="99">
        <v>64.5</v>
      </c>
      <c r="E49" s="99">
        <v>67.666700000000006</v>
      </c>
      <c r="F49" s="99">
        <v>68.58</v>
      </c>
      <c r="G49" s="99">
        <v>83.5</v>
      </c>
      <c r="H49" s="99">
        <v>62.653300000000002</v>
      </c>
      <c r="I49" s="99">
        <v>50.8</v>
      </c>
      <c r="J49" s="99">
        <v>77.893000000000001</v>
      </c>
      <c r="K49" s="99">
        <v>81.28</v>
      </c>
      <c r="L49" s="99">
        <v>83.82</v>
      </c>
    </row>
    <row r="50" spans="1:12" s="132" customFormat="1" x14ac:dyDescent="0.2">
      <c r="A50" s="109">
        <v>45</v>
      </c>
      <c r="B50" s="132" t="s">
        <v>195</v>
      </c>
      <c r="C50" s="151">
        <v>61</v>
      </c>
      <c r="D50" s="151">
        <v>69</v>
      </c>
      <c r="E50" s="151">
        <v>64</v>
      </c>
      <c r="F50" s="151">
        <v>65.193299999999994</v>
      </c>
      <c r="G50" s="151">
        <v>88.5</v>
      </c>
      <c r="H50" s="151">
        <v>56.726700000000001</v>
      </c>
      <c r="I50" s="151">
        <v>50.8</v>
      </c>
      <c r="J50" s="151">
        <v>80.433000000000007</v>
      </c>
      <c r="K50" s="151">
        <v>68.58</v>
      </c>
      <c r="L50" s="151">
        <v>81.28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B1342-3671-4AF2-B85E-4D71D9EF0046}">
  <dimension ref="A1:J75"/>
  <sheetViews>
    <sheetView zoomScaleNormal="100" workbookViewId="0"/>
  </sheetViews>
  <sheetFormatPr defaultRowHeight="15" x14ac:dyDescent="0.2"/>
  <cols>
    <col min="1" max="1" width="8.140625" style="6" customWidth="1"/>
    <col min="2" max="2" width="24.42578125" style="6" bestFit="1" customWidth="1"/>
    <col min="3" max="3" width="19.7109375" style="4" customWidth="1"/>
    <col min="4" max="4" width="11.28515625" style="297" bestFit="1" customWidth="1"/>
    <col min="5" max="5" width="16.28515625" style="4" bestFit="1" customWidth="1"/>
    <col min="6" max="6" width="14" style="4" bestFit="1" customWidth="1"/>
    <col min="7" max="7" width="18.7109375" style="4" bestFit="1" customWidth="1"/>
    <col min="8" max="8" width="17.28515625" style="4" bestFit="1" customWidth="1"/>
    <col min="9" max="9" width="20.85546875" style="4" bestFit="1" customWidth="1"/>
    <col min="10" max="10" width="13.5703125" style="4" bestFit="1" customWidth="1"/>
    <col min="11" max="16384" width="9.140625" style="4"/>
  </cols>
  <sheetData>
    <row r="1" spans="1:10" s="91" customFormat="1" ht="15.75" x14ac:dyDescent="0.25">
      <c r="A1" s="90" t="s">
        <v>198</v>
      </c>
      <c r="B1" s="90"/>
    </row>
    <row r="2" spans="1:10" s="91" customFormat="1" ht="15.75" x14ac:dyDescent="0.25">
      <c r="A2" s="90"/>
      <c r="B2" s="90"/>
    </row>
    <row r="3" spans="1:10" s="91" customFormat="1" ht="15.75" x14ac:dyDescent="0.25">
      <c r="A3" s="90"/>
      <c r="B3" s="90"/>
    </row>
    <row r="4" spans="1:10" s="91" customFormat="1" ht="15.75" x14ac:dyDescent="0.25">
      <c r="A4" s="90"/>
      <c r="B4" s="90"/>
    </row>
    <row r="5" spans="1:10" s="269" customFormat="1" ht="32.25" thickBot="1" x14ac:dyDescent="0.3">
      <c r="A5" s="170" t="s">
        <v>0</v>
      </c>
      <c r="B5" s="170" t="s">
        <v>1</v>
      </c>
      <c r="C5" s="269" t="s">
        <v>97</v>
      </c>
      <c r="D5" s="269" t="s">
        <v>104</v>
      </c>
      <c r="E5" s="307" t="s">
        <v>98</v>
      </c>
      <c r="F5" s="269" t="s">
        <v>112</v>
      </c>
      <c r="G5" s="269" t="s">
        <v>108</v>
      </c>
      <c r="H5" s="269" t="s">
        <v>115</v>
      </c>
      <c r="I5" s="269" t="s">
        <v>114</v>
      </c>
      <c r="J5" s="269" t="s">
        <v>113</v>
      </c>
    </row>
    <row r="6" spans="1:10" x14ac:dyDescent="0.2">
      <c r="A6" s="6">
        <v>1</v>
      </c>
      <c r="B6" s="6" t="s">
        <v>5</v>
      </c>
      <c r="C6" s="99">
        <v>115</v>
      </c>
      <c r="D6" s="304">
        <v>136</v>
      </c>
      <c r="E6" s="99">
        <v>131</v>
      </c>
      <c r="F6" s="99">
        <v>162.333</v>
      </c>
      <c r="G6" s="99">
        <v>151.667</v>
      </c>
      <c r="H6" s="99">
        <v>167.333</v>
      </c>
      <c r="I6" s="341">
        <v>159</v>
      </c>
      <c r="J6" s="99">
        <v>159</v>
      </c>
    </row>
    <row r="7" spans="1:10" x14ac:dyDescent="0.2">
      <c r="A7" s="6">
        <v>2</v>
      </c>
      <c r="B7" s="6" t="s">
        <v>8</v>
      </c>
      <c r="C7" s="99">
        <v>108</v>
      </c>
      <c r="D7" s="304">
        <v>128.5</v>
      </c>
      <c r="E7" s="99">
        <v>126.333</v>
      </c>
      <c r="F7" s="99">
        <v>161.667</v>
      </c>
      <c r="G7" s="99">
        <v>146.667</v>
      </c>
      <c r="H7" s="99">
        <v>161.667</v>
      </c>
      <c r="I7" s="341">
        <v>154</v>
      </c>
      <c r="J7" s="99">
        <v>156</v>
      </c>
    </row>
    <row r="8" spans="1:10" x14ac:dyDescent="0.2">
      <c r="A8" s="6">
        <v>3</v>
      </c>
      <c r="B8" s="6" t="s">
        <v>9</v>
      </c>
      <c r="C8" s="99">
        <v>103</v>
      </c>
      <c r="D8" s="304">
        <v>128</v>
      </c>
      <c r="E8" s="99">
        <v>119.667</v>
      </c>
      <c r="F8" s="99">
        <v>161.333</v>
      </c>
      <c r="G8" s="99">
        <v>142.667</v>
      </c>
      <c r="H8" s="99">
        <v>160.667</v>
      </c>
      <c r="I8" s="341">
        <v>153</v>
      </c>
      <c r="J8" s="99">
        <v>151</v>
      </c>
    </row>
    <row r="9" spans="1:10" x14ac:dyDescent="0.2">
      <c r="A9" s="6">
        <v>4</v>
      </c>
      <c r="B9" s="7" t="s">
        <v>10</v>
      </c>
      <c r="C9" s="99">
        <v>103</v>
      </c>
      <c r="D9" s="304">
        <v>128.5</v>
      </c>
      <c r="E9" s="99">
        <v>123</v>
      </c>
      <c r="F9" s="99">
        <v>161.333</v>
      </c>
      <c r="G9" s="99">
        <v>146.333</v>
      </c>
      <c r="H9" s="99">
        <v>163</v>
      </c>
      <c r="I9" s="341">
        <v>155</v>
      </c>
      <c r="J9" s="99">
        <v>154</v>
      </c>
    </row>
    <row r="10" spans="1:10" x14ac:dyDescent="0.2">
      <c r="A10" s="6">
        <v>5</v>
      </c>
      <c r="B10" s="6" t="s">
        <v>24</v>
      </c>
      <c r="C10" s="99">
        <v>102</v>
      </c>
      <c r="D10" s="304">
        <v>130</v>
      </c>
      <c r="E10" s="99">
        <v>124.667</v>
      </c>
      <c r="F10" s="99">
        <v>161</v>
      </c>
      <c r="G10" s="99">
        <v>148</v>
      </c>
      <c r="H10" s="99">
        <v>163.667</v>
      </c>
      <c r="I10" s="341">
        <v>157</v>
      </c>
      <c r="J10" s="99">
        <v>157</v>
      </c>
    </row>
    <row r="11" spans="1:10" x14ac:dyDescent="0.2">
      <c r="A11" s="6">
        <v>6</v>
      </c>
      <c r="B11" s="6" t="s">
        <v>129</v>
      </c>
      <c r="C11" s="99">
        <v>101</v>
      </c>
      <c r="D11" s="304">
        <v>129</v>
      </c>
      <c r="E11" s="99">
        <v>120.667</v>
      </c>
      <c r="F11" s="99">
        <v>162.333</v>
      </c>
      <c r="G11" s="99">
        <v>140.667</v>
      </c>
      <c r="H11" s="99">
        <v>161.333</v>
      </c>
      <c r="I11" s="341">
        <v>152</v>
      </c>
      <c r="J11" s="99">
        <v>153</v>
      </c>
    </row>
    <row r="12" spans="1:10" x14ac:dyDescent="0.2">
      <c r="A12" s="6">
        <v>7</v>
      </c>
      <c r="B12" s="6" t="s">
        <v>131</v>
      </c>
      <c r="C12" s="99">
        <v>105</v>
      </c>
      <c r="D12" s="304">
        <v>130</v>
      </c>
      <c r="E12" s="99">
        <v>126.667</v>
      </c>
      <c r="F12" s="99">
        <v>161.333</v>
      </c>
      <c r="G12" s="99">
        <v>146.667</v>
      </c>
      <c r="H12" s="99">
        <v>164</v>
      </c>
      <c r="I12" s="341">
        <v>157</v>
      </c>
      <c r="J12" s="99">
        <v>157</v>
      </c>
    </row>
    <row r="13" spans="1:10" x14ac:dyDescent="0.2">
      <c r="A13" s="6">
        <v>8</v>
      </c>
      <c r="B13" s="6" t="s">
        <v>133</v>
      </c>
      <c r="C13" s="99">
        <v>101</v>
      </c>
      <c r="D13" s="304">
        <v>129.5</v>
      </c>
      <c r="E13" s="99">
        <v>123.667</v>
      </c>
      <c r="F13" s="99">
        <v>162.667</v>
      </c>
      <c r="G13" s="99">
        <v>146.667</v>
      </c>
      <c r="H13" s="99">
        <v>164</v>
      </c>
      <c r="I13" s="341">
        <v>157</v>
      </c>
      <c r="J13" s="99">
        <v>158</v>
      </c>
    </row>
    <row r="14" spans="1:10" x14ac:dyDescent="0.2">
      <c r="A14" s="6">
        <v>9</v>
      </c>
      <c r="B14" s="6" t="s">
        <v>135</v>
      </c>
      <c r="C14" s="99">
        <v>104</v>
      </c>
      <c r="D14" s="304">
        <v>127.5</v>
      </c>
      <c r="E14" s="99">
        <v>121</v>
      </c>
      <c r="F14" s="99">
        <v>162.333</v>
      </c>
      <c r="G14" s="99">
        <v>142</v>
      </c>
      <c r="H14" s="99">
        <v>160</v>
      </c>
      <c r="I14" s="341">
        <v>153</v>
      </c>
      <c r="J14" s="99">
        <v>152</v>
      </c>
    </row>
    <row r="15" spans="1:10" x14ac:dyDescent="0.2">
      <c r="A15" s="6">
        <v>10</v>
      </c>
      <c r="B15" s="56" t="s">
        <v>137</v>
      </c>
      <c r="C15" s="99">
        <v>105</v>
      </c>
      <c r="D15" s="304">
        <v>130.5</v>
      </c>
      <c r="E15" s="99">
        <v>126.333</v>
      </c>
      <c r="F15" s="99">
        <v>161</v>
      </c>
      <c r="G15" s="99">
        <v>148</v>
      </c>
      <c r="H15" s="99">
        <v>163.667</v>
      </c>
      <c r="I15" s="341">
        <v>155</v>
      </c>
      <c r="J15" s="99">
        <v>156</v>
      </c>
    </row>
    <row r="16" spans="1:10" x14ac:dyDescent="0.2">
      <c r="A16" s="6">
        <v>11</v>
      </c>
      <c r="B16" s="56" t="s">
        <v>139</v>
      </c>
      <c r="C16" s="99">
        <v>103</v>
      </c>
      <c r="D16" s="304">
        <v>127.5</v>
      </c>
      <c r="E16" s="99">
        <v>120.667</v>
      </c>
      <c r="F16" s="99">
        <v>162.333</v>
      </c>
      <c r="G16" s="99">
        <v>143.667</v>
      </c>
      <c r="H16" s="99">
        <v>161.333</v>
      </c>
      <c r="I16" s="341">
        <v>153</v>
      </c>
      <c r="J16" s="99">
        <v>154</v>
      </c>
    </row>
    <row r="17" spans="1:10" x14ac:dyDescent="0.2">
      <c r="A17" s="6">
        <v>12</v>
      </c>
      <c r="B17" s="56" t="s">
        <v>142</v>
      </c>
      <c r="C17" s="99">
        <v>108</v>
      </c>
      <c r="D17" s="304">
        <v>130</v>
      </c>
      <c r="E17" s="99">
        <v>125</v>
      </c>
      <c r="F17" s="99">
        <v>160.333</v>
      </c>
      <c r="G17" s="99">
        <v>146</v>
      </c>
      <c r="H17" s="99">
        <v>163.333</v>
      </c>
      <c r="I17" s="341">
        <v>155</v>
      </c>
      <c r="J17" s="99">
        <v>156</v>
      </c>
    </row>
    <row r="18" spans="1:10" x14ac:dyDescent="0.2">
      <c r="A18" s="6">
        <v>13</v>
      </c>
      <c r="B18" s="56" t="s">
        <v>144</v>
      </c>
      <c r="C18" s="99">
        <v>101</v>
      </c>
      <c r="D18" s="304">
        <v>128.5</v>
      </c>
      <c r="E18" s="99">
        <v>122.667</v>
      </c>
      <c r="F18" s="99">
        <v>160</v>
      </c>
      <c r="G18" s="99">
        <v>147.333</v>
      </c>
      <c r="H18" s="99">
        <v>162.333</v>
      </c>
      <c r="I18" s="341">
        <v>154</v>
      </c>
      <c r="J18" s="99">
        <v>155</v>
      </c>
    </row>
    <row r="19" spans="1:10" x14ac:dyDescent="0.2">
      <c r="A19" s="6">
        <v>14</v>
      </c>
      <c r="B19" s="56" t="s">
        <v>147</v>
      </c>
      <c r="C19" s="99">
        <v>108</v>
      </c>
      <c r="D19" s="304">
        <v>131</v>
      </c>
      <c r="E19" s="99">
        <v>126.667</v>
      </c>
      <c r="F19" s="99">
        <v>161</v>
      </c>
      <c r="G19" s="99">
        <v>147</v>
      </c>
      <c r="H19" s="99">
        <v>164</v>
      </c>
      <c r="I19" s="341">
        <v>158</v>
      </c>
      <c r="J19" s="99">
        <v>158</v>
      </c>
    </row>
    <row r="20" spans="1:10" x14ac:dyDescent="0.2">
      <c r="A20" s="6">
        <v>15</v>
      </c>
      <c r="B20" s="56" t="s">
        <v>149</v>
      </c>
      <c r="C20" s="99">
        <v>102</v>
      </c>
      <c r="D20" s="304">
        <v>129.5</v>
      </c>
      <c r="E20" s="99">
        <v>124.333</v>
      </c>
      <c r="F20" s="99">
        <v>162.333</v>
      </c>
      <c r="G20" s="99">
        <v>145</v>
      </c>
      <c r="H20" s="99">
        <v>163</v>
      </c>
      <c r="I20" s="341">
        <v>153</v>
      </c>
      <c r="J20" s="99">
        <v>157</v>
      </c>
    </row>
    <row r="21" spans="1:10" x14ac:dyDescent="0.2">
      <c r="A21" s="6">
        <v>16</v>
      </c>
      <c r="B21" s="56" t="s">
        <v>25</v>
      </c>
      <c r="C21" s="99">
        <v>97</v>
      </c>
      <c r="D21" s="304">
        <v>129.5</v>
      </c>
      <c r="E21" s="99">
        <v>124.333</v>
      </c>
      <c r="F21" s="99">
        <v>161</v>
      </c>
      <c r="G21" s="99">
        <v>147</v>
      </c>
      <c r="H21" s="99">
        <v>163.667</v>
      </c>
      <c r="I21" s="341">
        <v>156</v>
      </c>
      <c r="J21" s="99">
        <v>156</v>
      </c>
    </row>
    <row r="22" spans="1:10" x14ac:dyDescent="0.2">
      <c r="A22" s="6">
        <v>17</v>
      </c>
      <c r="B22" s="58" t="s">
        <v>151</v>
      </c>
      <c r="C22" s="99">
        <v>102</v>
      </c>
      <c r="D22" s="304">
        <v>129</v>
      </c>
      <c r="E22" s="99">
        <v>121.667</v>
      </c>
      <c r="F22" s="99">
        <v>161</v>
      </c>
      <c r="G22" s="99">
        <v>147.333</v>
      </c>
      <c r="H22" s="99">
        <v>162.667</v>
      </c>
      <c r="I22" s="341">
        <v>153</v>
      </c>
      <c r="J22" s="99">
        <v>153</v>
      </c>
    </row>
    <row r="23" spans="1:10" x14ac:dyDescent="0.2">
      <c r="A23" s="6">
        <v>18</v>
      </c>
      <c r="B23" s="305" t="s">
        <v>153</v>
      </c>
      <c r="C23" s="99">
        <v>101</v>
      </c>
      <c r="D23" s="304">
        <v>129</v>
      </c>
      <c r="E23" s="99">
        <v>125.333</v>
      </c>
      <c r="F23" s="99">
        <v>161</v>
      </c>
      <c r="G23" s="99">
        <v>146</v>
      </c>
      <c r="H23" s="99">
        <v>163.667</v>
      </c>
      <c r="I23" s="341">
        <v>155</v>
      </c>
      <c r="J23" s="99">
        <v>153</v>
      </c>
    </row>
    <row r="24" spans="1:10" x14ac:dyDescent="0.2">
      <c r="A24" s="6">
        <v>19</v>
      </c>
      <c r="B24" s="306" t="s">
        <v>155</v>
      </c>
      <c r="C24" s="99">
        <v>103</v>
      </c>
      <c r="D24" s="304">
        <v>128.5</v>
      </c>
      <c r="E24" s="99">
        <v>122.333</v>
      </c>
      <c r="F24" s="99">
        <v>159.333</v>
      </c>
      <c r="G24" s="99">
        <v>142.667</v>
      </c>
      <c r="H24" s="99">
        <v>163.333</v>
      </c>
      <c r="I24" s="341">
        <v>155</v>
      </c>
      <c r="J24" s="99">
        <v>156</v>
      </c>
    </row>
    <row r="25" spans="1:10" x14ac:dyDescent="0.2">
      <c r="A25" s="6">
        <v>20</v>
      </c>
      <c r="B25" s="6" t="s">
        <v>156</v>
      </c>
      <c r="C25" s="99">
        <v>105</v>
      </c>
      <c r="D25" s="304">
        <v>130.5</v>
      </c>
      <c r="E25" s="99">
        <v>125</v>
      </c>
      <c r="F25" s="99">
        <v>160.333</v>
      </c>
      <c r="G25" s="99">
        <v>147.333</v>
      </c>
      <c r="H25" s="99">
        <v>161</v>
      </c>
      <c r="I25" s="341">
        <v>153</v>
      </c>
      <c r="J25" s="99">
        <v>152</v>
      </c>
    </row>
    <row r="26" spans="1:10" x14ac:dyDescent="0.2">
      <c r="A26" s="6">
        <v>21</v>
      </c>
      <c r="B26" s="6" t="s">
        <v>157</v>
      </c>
      <c r="C26" s="99">
        <v>102</v>
      </c>
      <c r="D26" s="304">
        <v>129</v>
      </c>
      <c r="E26" s="99">
        <v>121.333</v>
      </c>
      <c r="F26" s="99">
        <v>160.667</v>
      </c>
      <c r="G26" s="99">
        <v>146.667</v>
      </c>
      <c r="H26" s="99">
        <v>163.667</v>
      </c>
      <c r="I26" s="341">
        <v>155</v>
      </c>
      <c r="J26" s="99">
        <v>154</v>
      </c>
    </row>
    <row r="27" spans="1:10" x14ac:dyDescent="0.2">
      <c r="A27" s="6">
        <v>22</v>
      </c>
      <c r="B27" s="6" t="s">
        <v>160</v>
      </c>
      <c r="C27" s="99">
        <v>102</v>
      </c>
      <c r="D27" s="304">
        <v>129</v>
      </c>
      <c r="E27" s="99">
        <v>125</v>
      </c>
      <c r="F27" s="99">
        <v>160</v>
      </c>
      <c r="G27" s="99">
        <v>147</v>
      </c>
      <c r="H27" s="99">
        <v>162.333</v>
      </c>
      <c r="I27" s="341">
        <v>153</v>
      </c>
      <c r="J27" s="99">
        <v>155</v>
      </c>
    </row>
    <row r="28" spans="1:10" x14ac:dyDescent="0.2">
      <c r="A28" s="6">
        <v>23</v>
      </c>
      <c r="B28" s="6" t="s">
        <v>162</v>
      </c>
      <c r="C28" s="99">
        <v>105</v>
      </c>
      <c r="D28" s="304">
        <v>130</v>
      </c>
      <c r="E28" s="99">
        <v>127.667</v>
      </c>
      <c r="F28" s="99">
        <v>160</v>
      </c>
      <c r="G28" s="99">
        <v>147.667</v>
      </c>
      <c r="H28" s="99">
        <v>163.333</v>
      </c>
      <c r="I28" s="341">
        <v>155</v>
      </c>
      <c r="J28" s="99">
        <v>156</v>
      </c>
    </row>
    <row r="29" spans="1:10" x14ac:dyDescent="0.2">
      <c r="A29" s="6">
        <v>24</v>
      </c>
      <c r="B29" s="6" t="s">
        <v>13</v>
      </c>
      <c r="C29" s="99">
        <v>104</v>
      </c>
      <c r="D29" s="304">
        <v>129</v>
      </c>
      <c r="E29" s="99">
        <v>122.667</v>
      </c>
      <c r="F29" s="99">
        <v>161.333</v>
      </c>
      <c r="G29" s="99">
        <v>145.333</v>
      </c>
      <c r="H29" s="99">
        <v>161.667</v>
      </c>
      <c r="I29" s="341">
        <v>153</v>
      </c>
      <c r="J29" s="99">
        <v>152</v>
      </c>
    </row>
    <row r="30" spans="1:10" x14ac:dyDescent="0.2">
      <c r="A30" s="6">
        <v>25</v>
      </c>
      <c r="B30" s="6" t="s">
        <v>164</v>
      </c>
      <c r="C30" s="99">
        <v>102</v>
      </c>
      <c r="D30" s="304">
        <v>129.5</v>
      </c>
      <c r="E30" s="99">
        <v>125.667</v>
      </c>
      <c r="F30" s="99">
        <v>160.667</v>
      </c>
      <c r="G30" s="99">
        <v>146</v>
      </c>
      <c r="H30" s="99">
        <v>162.667</v>
      </c>
      <c r="I30" s="341">
        <v>153</v>
      </c>
      <c r="J30" s="99">
        <v>152</v>
      </c>
    </row>
    <row r="31" spans="1:10" x14ac:dyDescent="0.2">
      <c r="A31" s="6">
        <v>26</v>
      </c>
      <c r="B31" s="6" t="s">
        <v>165</v>
      </c>
      <c r="C31" s="99">
        <v>101</v>
      </c>
      <c r="D31" s="304">
        <v>128.5</v>
      </c>
      <c r="E31" s="99">
        <v>124.333</v>
      </c>
      <c r="F31" s="99">
        <v>158</v>
      </c>
      <c r="G31" s="99">
        <v>145.333</v>
      </c>
      <c r="H31" s="99">
        <v>163.667</v>
      </c>
      <c r="I31" s="341">
        <v>154</v>
      </c>
      <c r="J31" s="99">
        <v>155</v>
      </c>
    </row>
    <row r="32" spans="1:10" x14ac:dyDescent="0.2">
      <c r="A32" s="6">
        <v>27</v>
      </c>
      <c r="B32" s="6" t="s">
        <v>166</v>
      </c>
      <c r="C32" s="99">
        <v>101</v>
      </c>
      <c r="D32" s="304">
        <v>129.5</v>
      </c>
      <c r="E32" s="99">
        <v>127</v>
      </c>
      <c r="F32" s="99">
        <v>161</v>
      </c>
      <c r="G32" s="99">
        <v>147.333</v>
      </c>
      <c r="H32" s="99">
        <v>163.667</v>
      </c>
      <c r="I32" s="341">
        <v>155</v>
      </c>
      <c r="J32" s="99">
        <v>156</v>
      </c>
    </row>
    <row r="33" spans="1:10" x14ac:dyDescent="0.2">
      <c r="A33" s="6">
        <v>28</v>
      </c>
      <c r="B33" s="6" t="s">
        <v>167</v>
      </c>
      <c r="C33" s="99">
        <v>102</v>
      </c>
      <c r="D33" s="304">
        <v>128.5</v>
      </c>
      <c r="E33" s="99">
        <v>123</v>
      </c>
      <c r="F33" s="99">
        <v>159.667</v>
      </c>
      <c r="G33" s="99">
        <v>141.667</v>
      </c>
      <c r="H33" s="99">
        <v>161.333</v>
      </c>
      <c r="I33" s="341">
        <v>153</v>
      </c>
      <c r="J33" s="99">
        <v>152</v>
      </c>
    </row>
    <row r="34" spans="1:10" x14ac:dyDescent="0.2">
      <c r="A34" s="6">
        <v>29</v>
      </c>
      <c r="B34" s="7" t="s">
        <v>168</v>
      </c>
      <c r="C34" s="99">
        <v>105</v>
      </c>
      <c r="D34" s="304">
        <v>129</v>
      </c>
      <c r="E34" s="99">
        <v>124.333</v>
      </c>
      <c r="F34" s="99">
        <v>160.667</v>
      </c>
      <c r="G34" s="99">
        <v>146</v>
      </c>
      <c r="H34" s="99">
        <v>162</v>
      </c>
      <c r="I34" s="341">
        <v>153</v>
      </c>
      <c r="J34" s="99">
        <v>156</v>
      </c>
    </row>
    <row r="35" spans="1:10" x14ac:dyDescent="0.2">
      <c r="A35" s="6">
        <v>30</v>
      </c>
      <c r="B35" s="6" t="s">
        <v>169</v>
      </c>
      <c r="C35" s="99">
        <v>102</v>
      </c>
      <c r="D35" s="304">
        <v>129</v>
      </c>
      <c r="E35" s="99">
        <v>123.667</v>
      </c>
      <c r="F35" s="99">
        <v>160.667</v>
      </c>
      <c r="G35" s="99">
        <v>146</v>
      </c>
      <c r="H35" s="99">
        <v>163.333</v>
      </c>
      <c r="I35" s="341">
        <v>154</v>
      </c>
      <c r="J35" s="99">
        <v>155</v>
      </c>
    </row>
    <row r="36" spans="1:10" x14ac:dyDescent="0.2">
      <c r="A36" s="6">
        <v>31</v>
      </c>
      <c r="B36" s="6" t="s">
        <v>172</v>
      </c>
      <c r="C36" s="99">
        <v>106</v>
      </c>
      <c r="D36" s="304">
        <v>131</v>
      </c>
      <c r="E36" s="99">
        <v>127.333</v>
      </c>
      <c r="F36" s="99">
        <v>159.667</v>
      </c>
      <c r="G36" s="99">
        <v>147.333</v>
      </c>
      <c r="H36" s="99">
        <v>164</v>
      </c>
      <c r="I36" s="341">
        <v>155</v>
      </c>
      <c r="J36" s="99">
        <v>157</v>
      </c>
    </row>
    <row r="37" spans="1:10" x14ac:dyDescent="0.2">
      <c r="A37" s="6">
        <v>32</v>
      </c>
      <c r="B37" s="6" t="s">
        <v>174</v>
      </c>
      <c r="C37" s="99">
        <v>104</v>
      </c>
      <c r="D37" s="304">
        <v>129.5</v>
      </c>
      <c r="E37" s="99">
        <v>125.667</v>
      </c>
      <c r="F37" s="99">
        <v>161.667</v>
      </c>
      <c r="G37" s="99">
        <v>147</v>
      </c>
      <c r="H37" s="99">
        <v>163</v>
      </c>
      <c r="I37" s="341">
        <v>155</v>
      </c>
      <c r="J37" s="99">
        <v>156</v>
      </c>
    </row>
    <row r="38" spans="1:10" x14ac:dyDescent="0.2">
      <c r="A38" s="6">
        <v>33</v>
      </c>
      <c r="B38" s="6" t="s">
        <v>176</v>
      </c>
      <c r="C38" s="99">
        <v>100</v>
      </c>
      <c r="D38" s="304">
        <v>128</v>
      </c>
      <c r="E38" s="99">
        <v>120.667</v>
      </c>
      <c r="F38" s="99">
        <v>161.667</v>
      </c>
      <c r="G38" s="99">
        <v>142.667</v>
      </c>
      <c r="H38" s="99">
        <v>161.333</v>
      </c>
      <c r="I38" s="341">
        <v>152</v>
      </c>
      <c r="J38" s="99">
        <v>151</v>
      </c>
    </row>
    <row r="39" spans="1:10" x14ac:dyDescent="0.2">
      <c r="A39" s="6">
        <v>34</v>
      </c>
      <c r="B39" s="6" t="s">
        <v>177</v>
      </c>
      <c r="C39" s="99">
        <v>101</v>
      </c>
      <c r="D39" s="304">
        <v>129</v>
      </c>
      <c r="E39" s="99">
        <v>125.333</v>
      </c>
      <c r="F39" s="99">
        <v>160.333</v>
      </c>
      <c r="G39" s="99">
        <v>148.667</v>
      </c>
      <c r="H39" s="99">
        <v>163.667</v>
      </c>
      <c r="I39" s="341">
        <v>155</v>
      </c>
      <c r="J39" s="99">
        <v>156</v>
      </c>
    </row>
    <row r="40" spans="1:10" x14ac:dyDescent="0.2">
      <c r="A40" s="6">
        <v>35</v>
      </c>
      <c r="B40" s="6" t="s">
        <v>179</v>
      </c>
      <c r="C40" s="99">
        <v>101</v>
      </c>
      <c r="D40" s="304">
        <v>128.5</v>
      </c>
      <c r="E40" s="99">
        <v>123</v>
      </c>
      <c r="F40" s="99">
        <v>161.333</v>
      </c>
      <c r="G40" s="99">
        <v>141.333</v>
      </c>
      <c r="H40" s="99">
        <v>163</v>
      </c>
      <c r="I40" s="341">
        <v>153</v>
      </c>
      <c r="J40" s="99">
        <v>153</v>
      </c>
    </row>
    <row r="41" spans="1:10" x14ac:dyDescent="0.2">
      <c r="A41" s="6">
        <v>36</v>
      </c>
      <c r="B41" s="6" t="s">
        <v>181</v>
      </c>
      <c r="C41" s="99">
        <v>102</v>
      </c>
      <c r="D41" s="304">
        <v>129</v>
      </c>
      <c r="E41" s="99">
        <v>123.333</v>
      </c>
      <c r="F41" s="99">
        <v>161</v>
      </c>
      <c r="G41" s="99">
        <v>146</v>
      </c>
      <c r="H41" s="99">
        <v>162</v>
      </c>
      <c r="I41" s="341">
        <v>152</v>
      </c>
      <c r="J41" s="99">
        <v>152</v>
      </c>
    </row>
    <row r="42" spans="1:10" x14ac:dyDescent="0.2">
      <c r="A42" s="6">
        <v>37</v>
      </c>
      <c r="B42" s="6" t="s">
        <v>183</v>
      </c>
      <c r="C42" s="99">
        <v>104</v>
      </c>
      <c r="D42" s="304">
        <v>128</v>
      </c>
      <c r="E42" s="99">
        <v>123</v>
      </c>
      <c r="F42" s="99">
        <v>158</v>
      </c>
      <c r="G42" s="99">
        <v>145.333</v>
      </c>
      <c r="H42" s="99">
        <v>162</v>
      </c>
      <c r="I42" s="341">
        <v>153</v>
      </c>
      <c r="J42" s="99">
        <v>151</v>
      </c>
    </row>
    <row r="43" spans="1:10" x14ac:dyDescent="0.2">
      <c r="A43" s="6">
        <v>38</v>
      </c>
      <c r="B43" s="6" t="s">
        <v>29</v>
      </c>
      <c r="C43" s="99">
        <v>105</v>
      </c>
      <c r="D43" s="304">
        <v>131</v>
      </c>
      <c r="E43" s="99">
        <v>124.667</v>
      </c>
      <c r="F43" s="99">
        <v>160.333</v>
      </c>
      <c r="G43" s="99">
        <v>148.333</v>
      </c>
      <c r="H43" s="99">
        <v>163</v>
      </c>
      <c r="I43" s="341">
        <v>155</v>
      </c>
      <c r="J43" s="99">
        <v>154</v>
      </c>
    </row>
    <row r="44" spans="1:10" x14ac:dyDescent="0.2">
      <c r="A44" s="6">
        <v>39</v>
      </c>
      <c r="B44" s="6" t="s">
        <v>15</v>
      </c>
      <c r="C44" s="99">
        <v>104</v>
      </c>
      <c r="D44" s="304">
        <v>129.5</v>
      </c>
      <c r="E44" s="99">
        <v>123.667</v>
      </c>
      <c r="F44" s="99">
        <v>162.333</v>
      </c>
      <c r="G44" s="99">
        <v>147</v>
      </c>
      <c r="H44" s="99">
        <v>163</v>
      </c>
      <c r="I44" s="341">
        <v>154</v>
      </c>
      <c r="J44" s="99">
        <v>153</v>
      </c>
    </row>
    <row r="45" spans="1:10" x14ac:dyDescent="0.2">
      <c r="A45" s="6">
        <v>40</v>
      </c>
      <c r="B45" s="6" t="s">
        <v>186</v>
      </c>
      <c r="C45" s="99">
        <v>103</v>
      </c>
      <c r="D45" s="304">
        <v>129.5</v>
      </c>
      <c r="E45" s="99">
        <v>122.667</v>
      </c>
      <c r="F45" s="99">
        <v>160.667</v>
      </c>
      <c r="G45" s="99">
        <v>146.333</v>
      </c>
      <c r="H45" s="99">
        <v>163.333</v>
      </c>
      <c r="I45" s="341">
        <v>156</v>
      </c>
      <c r="J45" s="99">
        <v>157</v>
      </c>
    </row>
    <row r="46" spans="1:10" x14ac:dyDescent="0.2">
      <c r="A46" s="6">
        <v>41</v>
      </c>
      <c r="B46" s="6" t="s">
        <v>188</v>
      </c>
      <c r="C46" s="99">
        <v>99</v>
      </c>
      <c r="D46" s="304">
        <v>129</v>
      </c>
      <c r="E46" s="99">
        <v>121.333</v>
      </c>
      <c r="F46" s="99">
        <v>161.333</v>
      </c>
      <c r="G46" s="99">
        <v>146.333</v>
      </c>
      <c r="H46" s="99">
        <v>162</v>
      </c>
      <c r="I46" s="341">
        <v>155</v>
      </c>
      <c r="J46" s="99">
        <v>155</v>
      </c>
    </row>
    <row r="47" spans="1:10" x14ac:dyDescent="0.2">
      <c r="A47" s="6">
        <v>42</v>
      </c>
      <c r="B47" s="6" t="s">
        <v>190</v>
      </c>
      <c r="C47" s="99">
        <v>100</v>
      </c>
      <c r="D47" s="304">
        <v>127.5</v>
      </c>
      <c r="E47" s="99">
        <v>120.667</v>
      </c>
      <c r="F47" s="99">
        <v>158.667</v>
      </c>
      <c r="G47" s="99">
        <v>144.667</v>
      </c>
      <c r="H47" s="99">
        <v>160.667</v>
      </c>
      <c r="I47" s="341">
        <v>153</v>
      </c>
      <c r="J47" s="99">
        <v>152</v>
      </c>
    </row>
    <row r="48" spans="1:10" x14ac:dyDescent="0.2">
      <c r="A48" s="6">
        <v>43</v>
      </c>
      <c r="B48" s="6" t="s">
        <v>191</v>
      </c>
      <c r="C48" s="99">
        <v>106</v>
      </c>
      <c r="D48" s="304">
        <v>131</v>
      </c>
      <c r="E48" s="99">
        <v>127.667</v>
      </c>
      <c r="F48" s="99">
        <v>161</v>
      </c>
      <c r="G48" s="99">
        <v>149</v>
      </c>
      <c r="H48" s="99">
        <v>163.667</v>
      </c>
      <c r="I48" s="341">
        <v>156</v>
      </c>
      <c r="J48" s="99">
        <v>158</v>
      </c>
    </row>
    <row r="49" spans="1:10" x14ac:dyDescent="0.2">
      <c r="A49" s="6">
        <v>44</v>
      </c>
      <c r="B49" s="6" t="s">
        <v>193</v>
      </c>
      <c r="C49" s="99">
        <v>96</v>
      </c>
      <c r="D49" s="304">
        <v>130.5</v>
      </c>
      <c r="E49" s="99">
        <v>124</v>
      </c>
      <c r="F49" s="99">
        <v>162.333</v>
      </c>
      <c r="G49" s="99">
        <v>147.333</v>
      </c>
      <c r="H49" s="99">
        <v>163</v>
      </c>
      <c r="I49" s="341">
        <v>155</v>
      </c>
      <c r="J49" s="99">
        <v>157</v>
      </c>
    </row>
    <row r="50" spans="1:10" s="109" customFormat="1" x14ac:dyDescent="0.2">
      <c r="A50" s="275">
        <v>45</v>
      </c>
      <c r="B50" s="275" t="s">
        <v>195</v>
      </c>
      <c r="C50" s="151">
        <v>104</v>
      </c>
      <c r="D50" s="458">
        <v>128</v>
      </c>
      <c r="E50" s="151">
        <v>122</v>
      </c>
      <c r="F50" s="151">
        <v>162.333</v>
      </c>
      <c r="G50" s="151">
        <v>145.667</v>
      </c>
      <c r="H50" s="151">
        <v>161.333</v>
      </c>
      <c r="I50" s="459">
        <v>154</v>
      </c>
      <c r="J50" s="151">
        <v>154</v>
      </c>
    </row>
    <row r="51" spans="1:10" x14ac:dyDescent="0.2">
      <c r="B51" s="49"/>
      <c r="C51" s="99"/>
    </row>
    <row r="52" spans="1:10" x14ac:dyDescent="0.2">
      <c r="B52" s="49"/>
      <c r="C52" s="99"/>
    </row>
    <row r="53" spans="1:10" x14ac:dyDescent="0.2">
      <c r="C53" s="99"/>
    </row>
    <row r="54" spans="1:10" x14ac:dyDescent="0.2">
      <c r="C54" s="99"/>
    </row>
    <row r="55" spans="1:10" ht="15" customHeight="1" x14ac:dyDescent="0.2"/>
    <row r="56" spans="1:10" x14ac:dyDescent="0.2">
      <c r="C56" s="152"/>
    </row>
    <row r="57" spans="1:10" x14ac:dyDescent="0.2">
      <c r="C57" s="152"/>
    </row>
    <row r="58" spans="1:10" x14ac:dyDescent="0.2">
      <c r="C58" s="152"/>
    </row>
    <row r="59" spans="1:10" x14ac:dyDescent="0.2">
      <c r="C59" s="152"/>
    </row>
    <row r="60" spans="1:10" x14ac:dyDescent="0.2">
      <c r="C60" s="152"/>
    </row>
    <row r="61" spans="1:10" x14ac:dyDescent="0.2">
      <c r="C61" s="152"/>
    </row>
    <row r="62" spans="1:10" x14ac:dyDescent="0.2">
      <c r="C62" s="152"/>
      <c r="D62" s="4"/>
    </row>
    <row r="63" spans="1:10" x14ac:dyDescent="0.2">
      <c r="C63" s="152"/>
      <c r="D63" s="4"/>
    </row>
    <row r="64" spans="1:10" x14ac:dyDescent="0.2">
      <c r="C64" s="152"/>
      <c r="D64" s="4"/>
    </row>
    <row r="65" spans="3:4" x14ac:dyDescent="0.2">
      <c r="C65" s="152"/>
      <c r="D65" s="4"/>
    </row>
    <row r="66" spans="3:4" x14ac:dyDescent="0.2">
      <c r="C66" s="152"/>
      <c r="D66" s="4"/>
    </row>
    <row r="67" spans="3:4" x14ac:dyDescent="0.2">
      <c r="C67" s="152"/>
      <c r="D67" s="4"/>
    </row>
    <row r="68" spans="3:4" x14ac:dyDescent="0.2">
      <c r="C68" s="152"/>
      <c r="D68" s="4"/>
    </row>
    <row r="69" spans="3:4" x14ac:dyDescent="0.2">
      <c r="C69" s="152"/>
      <c r="D69" s="4"/>
    </row>
    <row r="70" spans="3:4" x14ac:dyDescent="0.2">
      <c r="C70" s="152"/>
      <c r="D70" s="4"/>
    </row>
    <row r="71" spans="3:4" x14ac:dyDescent="0.2">
      <c r="C71" s="152"/>
      <c r="D71" s="4"/>
    </row>
    <row r="72" spans="3:4" x14ac:dyDescent="0.2">
      <c r="C72" s="152"/>
      <c r="D72" s="4"/>
    </row>
    <row r="73" spans="3:4" x14ac:dyDescent="0.2">
      <c r="C73" s="152"/>
      <c r="D73" s="4"/>
    </row>
    <row r="74" spans="3:4" x14ac:dyDescent="0.2">
      <c r="C74" s="152"/>
      <c r="D74" s="4"/>
    </row>
    <row r="75" spans="3:4" x14ac:dyDescent="0.2">
      <c r="C75" s="152"/>
      <c r="D75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SRPN Table Index</vt:lpstr>
      <vt:lpstr>Table 1. Participants</vt:lpstr>
      <vt:lpstr>Table 2. Entries</vt:lpstr>
      <vt:lpstr>Table 3. Agronomic Summary</vt:lpstr>
      <vt:lpstr>Table 4. Grain Yield by Locn.</vt:lpstr>
      <vt:lpstr>Table 5. State&amp;Zone Yield Means</vt:lpstr>
      <vt:lpstr>Table 6. Grain Volume Weight</vt:lpstr>
      <vt:lpstr>Table 7. Plant Height</vt:lpstr>
      <vt:lpstr>Table 8. Heading Date</vt:lpstr>
      <vt:lpstr>Table 9. Stability Analysis</vt:lpstr>
      <vt:lpstr>Table 10. DNA Marker Data</vt:lpstr>
      <vt:lpstr>Table 11. Stripe (Yellow) Rust </vt:lpstr>
      <vt:lpstr>Table 12. Leaf Rust</vt:lpstr>
      <vt:lpstr>Table 13. Stem Rust</vt:lpstr>
      <vt:lpstr>Table 14. Dwarf Bunt Disease</vt:lpstr>
      <vt:lpstr>Table 15. Hessian Fly Data</vt:lpstr>
      <vt:lpstr>Table 16. Agronomic Observation</vt:lpstr>
      <vt:lpstr>Table 17. Acid Soil Tolerance</vt:lpstr>
      <vt:lpstr>Table 18. Sawfly Damage</vt:lpstr>
      <vt:lpstr>Table 19. SB SS Virus Data</vt:lpstr>
      <vt:lpstr>Table 20. Wheat Mosaic Virus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Divis</dc:creator>
  <cp:lastModifiedBy>Steve Masterson</cp:lastModifiedBy>
  <cp:lastPrinted>2020-08-21T15:33:29Z</cp:lastPrinted>
  <dcterms:created xsi:type="dcterms:W3CDTF">2020-08-04T19:26:51Z</dcterms:created>
  <dcterms:modified xsi:type="dcterms:W3CDTF">2023-01-20T17:32:39Z</dcterms:modified>
</cp:coreProperties>
</file>